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:\Documents\Use of force\"/>
    </mc:Choice>
  </mc:AlternateContent>
  <xr:revisionPtr revIDLastSave="0" documentId="8_{C200D846-BA4B-4D4C-9FD1-05C1125B9BF1}" xr6:coauthVersionLast="47" xr6:coauthVersionMax="47" xr10:uidLastSave="{00000000-0000-0000-0000-000000000000}"/>
  <bookViews>
    <workbookView xWindow="30195" yWindow="540" windowWidth="23220" windowHeight="12780" tabRatio="703" xr2:uid="{00000000-000D-0000-FFFF-FFFF00000000}"/>
  </bookViews>
  <sheets>
    <sheet name="BCU and Month" sheetId="2" r:id="rId1"/>
    <sheet name="Legal Power" sheetId="3" r:id="rId2"/>
    <sheet name="Purpose" sheetId="4" r:id="rId3"/>
    <sheet name="Outcome" sheetId="5" r:id="rId4"/>
    <sheet name="Age Group" sheetId="6" r:id="rId5"/>
    <sheet name="Self Defined Ethnicity" sheetId="7" r:id="rId6"/>
    <sheet name="Self Defined Ethnicity Detail" sheetId="8" r:id="rId7"/>
  </sheets>
  <externalReferences>
    <externalReference r:id="rId8"/>
  </externalReferences>
  <definedNames>
    <definedName name="Team">[1]!Table2[Team]</definedName>
    <definedName name="team2" localSheetId="6">[1]Dropdown!#REF!</definedName>
    <definedName name="team2">[1]Dropdown!#REF!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8" l="1"/>
  <c r="D28" i="8"/>
  <c r="C28" i="8"/>
  <c r="D13" i="7"/>
  <c r="E13" i="7"/>
  <c r="C13" i="7"/>
  <c r="D14" i="6"/>
  <c r="E14" i="6"/>
  <c r="C14" i="6"/>
  <c r="D19" i="5"/>
  <c r="E19" i="5"/>
  <c r="C19" i="5"/>
  <c r="D33" i="4"/>
  <c r="E33" i="4"/>
  <c r="C33" i="4"/>
  <c r="E30" i="3"/>
  <c r="D30" i="3"/>
  <c r="C30" i="3"/>
  <c r="C12" i="2"/>
  <c r="D12" i="2"/>
  <c r="E12" i="2"/>
  <c r="O33" i="4"/>
  <c r="O30" i="3"/>
  <c r="O26" i="3"/>
  <c r="O27" i="3"/>
  <c r="O28" i="3"/>
  <c r="O29" i="3"/>
  <c r="O8" i="5" l="1"/>
  <c r="O9" i="5"/>
  <c r="O10" i="5"/>
  <c r="O11" i="5"/>
  <c r="O12" i="5"/>
  <c r="O13" i="5"/>
  <c r="O14" i="5"/>
  <c r="O15" i="5"/>
  <c r="O16" i="5"/>
  <c r="O17" i="5"/>
  <c r="O18" i="5"/>
  <c r="O25" i="3"/>
  <c r="O22" i="4"/>
  <c r="O20" i="3"/>
  <c r="O23" i="3"/>
  <c r="O31" i="4"/>
  <c r="O32" i="4"/>
  <c r="O29" i="4"/>
  <c r="O28" i="4"/>
  <c r="O21" i="3"/>
  <c r="O22" i="3"/>
  <c r="O16" i="3"/>
  <c r="O17" i="3"/>
  <c r="O19" i="5" l="1"/>
  <c r="O21" i="4"/>
  <c r="O23" i="4"/>
  <c r="O24" i="4"/>
  <c r="O25" i="4"/>
  <c r="O27" i="4"/>
  <c r="O26" i="4"/>
  <c r="O30" i="4"/>
  <c r="O19" i="3"/>
  <c r="O18" i="3"/>
  <c r="O13" i="6" l="1"/>
  <c r="O9" i="3" l="1"/>
  <c r="O11" i="3" l="1"/>
  <c r="O10" i="3"/>
  <c r="O24" i="3" l="1"/>
  <c r="O8" i="8" l="1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8" i="7" l="1"/>
  <c r="O9" i="7"/>
  <c r="O10" i="7"/>
  <c r="O11" i="7"/>
  <c r="O12" i="7"/>
  <c r="O13" i="7"/>
  <c r="O8" i="6"/>
  <c r="O9" i="6"/>
  <c r="O10" i="6"/>
  <c r="O11" i="6"/>
  <c r="O12" i="6"/>
  <c r="O14" i="6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8" i="3"/>
  <c r="O12" i="3"/>
  <c r="O13" i="3"/>
  <c r="O14" i="3"/>
  <c r="O15" i="3"/>
  <c r="O8" i="2"/>
  <c r="O9" i="2"/>
  <c r="O10" i="2"/>
  <c r="O11" i="2"/>
  <c r="O12" i="2"/>
</calcChain>
</file>

<file path=xl/sharedStrings.xml><?xml version="1.0" encoding="utf-8"?>
<sst xmlns="http://schemas.openxmlformats.org/spreadsheetml/2006/main" count="196" uniqueCount="121">
  <si>
    <t>Unknown</t>
  </si>
  <si>
    <t>YTD</t>
  </si>
  <si>
    <t>BCU</t>
  </si>
  <si>
    <t>PACE 1984 (s1)</t>
  </si>
  <si>
    <t>Misuse of Drugs Act 1971 (s23)</t>
  </si>
  <si>
    <t>Firearms Act 1968 (s47)</t>
  </si>
  <si>
    <t>Legal Power</t>
  </si>
  <si>
    <t>Stolen goods</t>
  </si>
  <si>
    <t>Other</t>
  </si>
  <si>
    <t>Offensive weapons</t>
  </si>
  <si>
    <t>Going equipped</t>
  </si>
  <si>
    <t>Firearms</t>
  </si>
  <si>
    <t>Evidence of offences under the act</t>
  </si>
  <si>
    <t>Drugs - other controlled drugs</t>
  </si>
  <si>
    <t>Bladed article</t>
  </si>
  <si>
    <t>Articles for use in theft</t>
  </si>
  <si>
    <t>Articles for use in criminal damage</t>
  </si>
  <si>
    <t>Anything to threaten or harm anyone</t>
  </si>
  <si>
    <t>Search Reason</t>
  </si>
  <si>
    <t>Voluntary attendance</t>
  </si>
  <si>
    <t>Postal requisition/postal charge/summons</t>
  </si>
  <si>
    <t>Police discretionary resolution</t>
  </si>
  <si>
    <t>Penalty notice for disorder</t>
  </si>
  <si>
    <t>No further action</t>
  </si>
  <si>
    <t>Drugs warning</t>
  </si>
  <si>
    <t>Community resolution</t>
  </si>
  <si>
    <t>Arrest</t>
  </si>
  <si>
    <t>Search Outcome</t>
  </si>
  <si>
    <t>Age</t>
  </si>
  <si>
    <t>White</t>
  </si>
  <si>
    <t>Mixed</t>
  </si>
  <si>
    <t>Black</t>
  </si>
  <si>
    <t>Asian</t>
  </si>
  <si>
    <t>Self Defined Ethnicity</t>
  </si>
  <si>
    <t>0 to 17</t>
  </si>
  <si>
    <t>18 to 34</t>
  </si>
  <si>
    <t>35 to 44</t>
  </si>
  <si>
    <t>45 to 64</t>
  </si>
  <si>
    <t>65 plus</t>
  </si>
  <si>
    <t>Misuse of Drugs Act 1971 (s23);PACE 1984 (s1)</t>
  </si>
  <si>
    <t>Tobacco seized</t>
  </si>
  <si>
    <t>Other/Unknown</t>
  </si>
  <si>
    <t>A1. Asian - Indian</t>
  </si>
  <si>
    <t>A2. Asian - Pakistani</t>
  </si>
  <si>
    <t>A3. Asian - Bangladeshi</t>
  </si>
  <si>
    <t>A9. Any other Asian background</t>
  </si>
  <si>
    <t>B1. Black Caribbean</t>
  </si>
  <si>
    <t>B2. Black African</t>
  </si>
  <si>
    <t>B9. Any other Black background</t>
  </si>
  <si>
    <t>I1. Gypsy or Irish Traveller</t>
  </si>
  <si>
    <t>M1. White &amp; Black Caribbean</t>
  </si>
  <si>
    <t>M2. White &amp; Black African</t>
  </si>
  <si>
    <t>M3. White &amp; Asian</t>
  </si>
  <si>
    <t>M9. Any other mixed background</t>
  </si>
  <si>
    <t>Not recorded</t>
  </si>
  <si>
    <t>NS. Not stated</t>
  </si>
  <si>
    <t>O2. Arab</t>
  </si>
  <si>
    <t>O9. Any other ethnic group</t>
  </si>
  <si>
    <t>W1. White British</t>
  </si>
  <si>
    <t>W2. White Irish</t>
  </si>
  <si>
    <t>W9. Any other white background</t>
  </si>
  <si>
    <t>O1. Chinese</t>
  </si>
  <si>
    <t>PACE 1984 (s4)</t>
  </si>
  <si>
    <t>Alcohol seized</t>
  </si>
  <si>
    <t>Caution - simple</t>
  </si>
  <si>
    <t>Misuse of Drugs Act 1971 (s23);Scot - Crim Law (Con Scot)1995 s48.1 BTP</t>
  </si>
  <si>
    <t>Grand Total</t>
  </si>
  <si>
    <t>Intoxicating liquor</t>
  </si>
  <si>
    <t>Traffic related</t>
  </si>
  <si>
    <t>Public order</t>
  </si>
  <si>
    <t>Sus crime/disorder/ASB</t>
  </si>
  <si>
    <t>Goods - duty not paid, etc.</t>
  </si>
  <si>
    <t>Firearms Act 1968 (s47);PACE 1984 (s1)</t>
  </si>
  <si>
    <t>Criminal Justice and PO Act 1994 (s60)</t>
  </si>
  <si>
    <t>Fireworks</t>
  </si>
  <si>
    <t>Aerodrome related offence</t>
  </si>
  <si>
    <t>Cardiff &amp; The Vale</t>
  </si>
  <si>
    <t>Mid Glamorgan</t>
  </si>
  <si>
    <t>Swansea, Neath &amp; Port Talbot</t>
  </si>
  <si>
    <t>Non-Territorial</t>
  </si>
  <si>
    <t>Aviation Security Act 1982 (s24B);Misuse of Drugs Act 1971 (s23)</t>
  </si>
  <si>
    <t>Prohibited articles</t>
  </si>
  <si>
    <t>Cash/recoverable property</t>
  </si>
  <si>
    <t>Terrorism Act 2000 (s43)</t>
  </si>
  <si>
    <t>Terrorism Act 2000 (s43(a));Terrorism Act 2000 (s43);Terrorism Act 2000 (s47A(2));Terrorism Act 2000 (s47A(3))</t>
  </si>
  <si>
    <t>Terrorism - Any evidence indicating them to be a terrorist</t>
  </si>
  <si>
    <t>Anti-social Behaviour Crime and Policing Act 2014 (sch 8);Misuse of Drugs Act 1971 (s23)</t>
  </si>
  <si>
    <t>Misuse of Drugs Act 1971 (s23);Proceeds of Crime Act 2002 (Search, Seizure and Detention of property - Code of Practice) Order (SI 82/2017)</t>
  </si>
  <si>
    <t>Anti-social Behaviour Crime and Policing Act 2014 (sch 8)</t>
  </si>
  <si>
    <t>PACE 1984 (s1);Proceeds of Crime Act 2002 (Search, Seizure and Detention of property - Code of Practice) Order (SI 82/2017)</t>
  </si>
  <si>
    <t>Evidence of wildlife offences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</si>
  <si>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</si>
  <si>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</si>
  <si>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</si>
  <si>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</si>
  <si>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</si>
  <si>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</si>
  <si>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</si>
  <si>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</si>
  <si>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</si>
  <si>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</si>
  <si>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</si>
  <si>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</si>
  <si>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Criminal Justice and PO Act 1994 (s60);Criminal Justice and PO Act 1994 (s60AA)</t>
  </si>
  <si>
    <t>PACE 1984 (s1);Proceeds of Crime Act 2002 (Recovery of Listed Assets - Code of Practice)(England, Wales, and Scotland) Regulations 2018 (SI 85/2018)</t>
  </si>
  <si>
    <t>PACE 1984 (s1);Scot - Crim Law (Con Scot) 1995 s49B BTP</t>
  </si>
  <si>
    <t>Misuse of Drugs Act 1971 (s23);Public Stores Act 1875 (s6)</t>
  </si>
  <si>
    <t>Crossbows Act 1987 (s4);Misuse of Drugs Act 1971 (s23);PACE 1984 (s1)</t>
  </si>
  <si>
    <t>2022/04</t>
  </si>
  <si>
    <t>2022/05</t>
  </si>
  <si>
    <t>2022/06</t>
  </si>
  <si>
    <t>2022/07</t>
  </si>
  <si>
    <t>2022/08</t>
  </si>
  <si>
    <t>2022/09</t>
  </si>
  <si>
    <t>2022/10</t>
  </si>
  <si>
    <t>2022/11</t>
  </si>
  <si>
    <t>2022/12</t>
  </si>
  <si>
    <t>2023/03</t>
  </si>
  <si>
    <t>2023/02</t>
  </si>
  <si>
    <t>2023/01</t>
  </si>
  <si>
    <t>Crossbows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</si>
</sst>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/>
    </xf>
    <xf numFmtId="0" fontId="3" fillId="0" borderId="0" xfId="1" applyBorder="1"/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center"/>
    </xf>
    <xf numFmtId="0" fontId="2" fillId="0" borderId="0" xfId="2"/>
    <xf numFmtId="0" fontId="2" fillId="0" borderId="0" xfId="3"/>
    <xf numFmtId="0" fontId="3" fillId="0" borderId="0" xfId="1" applyFill="1"/>
    <xf numFmtId="0" fontId="3" fillId="0" borderId="0" xfId="1" applyFill="1" applyAlignment="1">
      <alignment horizontal="center"/>
    </xf>
    <xf numFmtId="0" fontId="2" fillId="0" borderId="0" xfId="4"/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0" fillId="0" borderId="7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/>
    </xf>
    <xf numFmtId="0" fontId="7" fillId="0" borderId="2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0" fontId="8" fillId="0" borderId="2" xfId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1" applyFont="1" applyFill="1" applyBorder="1" applyAlignment="1">
      <alignment horizontal="center"/>
    </xf>
  </cellXfs>
  <cellStyles count="8">
    <cellStyle name="Hyperlink 2" xfId="7" xr:uid="{C6C5C527-F836-4EFC-837B-1CA7C86D04BA}"/>
    <cellStyle name="Normal" xfId="0" builtinId="0"/>
    <cellStyle name="Normal 2" xfId="1" xr:uid="{00000000-0005-0000-0000-000001000000}"/>
    <cellStyle name="Normal 3" xfId="6" xr:uid="{15B71FCC-E202-42AA-A7E8-2EDB81C4720C}"/>
    <cellStyle name="Normal 4" xfId="5" xr:uid="{5A12065F-367A-40C5-8D2D-AF4A56B6692B}"/>
    <cellStyle name="Normal_Outcome" xfId="3" xr:uid="{00000000-0005-0000-0000-000002000000}"/>
    <cellStyle name="Normal_Purpose" xfId="2" xr:uid="{00000000-0005-0000-0000-000003000000}"/>
    <cellStyle name="Normal_Self Defined Ethnicity" xfId="4" xr:uid="{00000000-0005-0000-0000-000004000000}"/>
  </cellStyles>
  <dxfs count="136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sz val="9"/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SlicerStyleLight1 2" pivot="0" table="0" count="2" xr9:uid="{D80831B7-0080-4EFE-8D2F-78EF078F6136}">
      <tableStyleElement type="wholeTable" dxfId="135"/>
      <tableStyleElement type="headerRow" dxfId="134"/>
    </tableStyle>
  </tableStyles>
  <colors>
    <mruColors>
      <color rgb="FFCE1443"/>
      <color rgb="FFCE1400"/>
      <color rgb="FFA90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1</xdr:row>
      <xdr:rowOff>10583</xdr:rowOff>
    </xdr:from>
    <xdr:to>
      <xdr:col>15</xdr:col>
      <xdr:colOff>10583</xdr:colOff>
      <xdr:row>5</xdr:row>
      <xdr:rowOff>68974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72534" y="201083"/>
          <a:ext cx="11858624" cy="820391"/>
          <a:chOff x="304800" y="229286"/>
          <a:chExt cx="10163176" cy="820391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and Employee BCUs</a:t>
            </a:r>
            <a:r>
              <a:rPr lang="en-GB" sz="2000" baseline="0">
                <a:solidFill>
                  <a:schemeClr val="bg1"/>
                </a:solidFill>
              </a:rPr>
              <a:t> / Departments</a:t>
            </a:r>
            <a:endParaRPr lang="en-GB" sz="20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142875</xdr:rowOff>
    </xdr:from>
    <xdr:to>
      <xdr:col>11</xdr:col>
      <xdr:colOff>38099</xdr:colOff>
      <xdr:row>5</xdr:row>
      <xdr:rowOff>10766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371475" y="142875"/>
          <a:ext cx="14744699" cy="839441"/>
          <a:chOff x="304800" y="229286"/>
          <a:chExt cx="10163176" cy="820391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by Legal Power</a:t>
            </a:r>
          </a:p>
        </xdr:txBody>
      </xdr:sp>
    </xdr:grpSp>
    <xdr:clientData/>
  </xdr:twoCellAnchor>
  <xdr:twoCellAnchor>
    <xdr:from>
      <xdr:col>8</xdr:col>
      <xdr:colOff>238125</xdr:colOff>
      <xdr:row>0</xdr:row>
      <xdr:rowOff>142875</xdr:rowOff>
    </xdr:from>
    <xdr:to>
      <xdr:col>15</xdr:col>
      <xdr:colOff>11381</xdr:colOff>
      <xdr:row>5</xdr:row>
      <xdr:rowOff>10766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48575" y="142875"/>
          <a:ext cx="4383356" cy="8394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15</xdr:col>
      <xdr:colOff>0</xdr:colOff>
      <xdr:row>5</xdr:row>
      <xdr:rowOff>20291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361950" y="171450"/>
          <a:ext cx="12230100" cy="820391"/>
          <a:chOff x="304800" y="229286"/>
          <a:chExt cx="10163176" cy="820391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by Search Reason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33619</xdr:rowOff>
    </xdr:from>
    <xdr:to>
      <xdr:col>13</xdr:col>
      <xdr:colOff>548529</xdr:colOff>
      <xdr:row>5</xdr:row>
      <xdr:rowOff>92010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/>
      </xdr:nvGrpSpPr>
      <xdr:grpSpPr>
        <a:xfrm>
          <a:off x="361950" y="224119"/>
          <a:ext cx="10787904" cy="820391"/>
          <a:chOff x="304800" y="229286"/>
          <a:chExt cx="10163176" cy="820391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by</a:t>
            </a:r>
            <a:r>
              <a:rPr lang="en-GB" sz="2000" baseline="0">
                <a:solidFill>
                  <a:schemeClr val="bg1"/>
                </a:solidFill>
              </a:rPr>
              <a:t> Search Outcome</a:t>
            </a:r>
            <a:endParaRPr lang="en-GB" sz="20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7</xdr:col>
      <xdr:colOff>190500</xdr:colOff>
      <xdr:row>1</xdr:row>
      <xdr:rowOff>33618</xdr:rowOff>
    </xdr:from>
    <xdr:to>
      <xdr:col>15</xdr:col>
      <xdr:colOff>14610</xdr:colOff>
      <xdr:row>5</xdr:row>
      <xdr:rowOff>92009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790765" y="224118"/>
          <a:ext cx="5057257" cy="8203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158750</xdr:rowOff>
    </xdr:from>
    <xdr:to>
      <xdr:col>13</xdr:col>
      <xdr:colOff>548529</xdr:colOff>
      <xdr:row>4</xdr:row>
      <xdr:rowOff>195974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/>
      </xdr:nvGrpSpPr>
      <xdr:grpSpPr>
        <a:xfrm>
          <a:off x="361950" y="158750"/>
          <a:ext cx="12083304" cy="818274"/>
          <a:chOff x="304800" y="229286"/>
          <a:chExt cx="10163176" cy="820391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by Subject Age</a:t>
            </a:r>
            <a:r>
              <a:rPr lang="en-GB" sz="2000" baseline="0">
                <a:solidFill>
                  <a:schemeClr val="bg1"/>
                </a:solidFill>
              </a:rPr>
              <a:t> Range</a:t>
            </a:r>
            <a:endParaRPr lang="en-GB" sz="20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7</xdr:col>
      <xdr:colOff>465667</xdr:colOff>
      <xdr:row>0</xdr:row>
      <xdr:rowOff>158750</xdr:rowOff>
    </xdr:from>
    <xdr:to>
      <xdr:col>15</xdr:col>
      <xdr:colOff>18241</xdr:colOff>
      <xdr:row>4</xdr:row>
      <xdr:rowOff>195974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01417" y="158750"/>
          <a:ext cx="5521574" cy="8203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1</xdr:row>
      <xdr:rowOff>11906</xdr:rowOff>
    </xdr:from>
    <xdr:to>
      <xdr:col>14</xdr:col>
      <xdr:colOff>440529</xdr:colOff>
      <xdr:row>5</xdr:row>
      <xdr:rowOff>106016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373855" y="202406"/>
          <a:ext cx="10734674" cy="865635"/>
          <a:chOff x="304800" y="229286"/>
          <a:chExt cx="10163176" cy="820391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by</a:t>
            </a:r>
            <a:r>
              <a:rPr lang="en-GB" sz="2000" baseline="0">
                <a:solidFill>
                  <a:schemeClr val="bg1"/>
                </a:solidFill>
              </a:rPr>
              <a:t> Self-defined Ethnicity</a:t>
            </a:r>
            <a:endParaRPr lang="en-GB" sz="20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1</xdr:row>
      <xdr:rowOff>11906</xdr:rowOff>
    </xdr:from>
    <xdr:to>
      <xdr:col>15</xdr:col>
      <xdr:colOff>2379</xdr:colOff>
      <xdr:row>5</xdr:row>
      <xdr:rowOff>106016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373855" y="202406"/>
          <a:ext cx="10734674" cy="865635"/>
          <a:chOff x="304800" y="229286"/>
          <a:chExt cx="10163176" cy="820391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GrpSpPr/>
        </xdr:nvGrpSpPr>
        <xdr:grpSpPr>
          <a:xfrm>
            <a:off x="304800" y="229286"/>
            <a:ext cx="10163176" cy="820391"/>
            <a:chOff x="323850" y="5515661"/>
            <a:chExt cx="10163176" cy="820391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323850" y="5515661"/>
              <a:ext cx="7008793" cy="820391"/>
            </a:xfrm>
            <a:prstGeom prst="rect">
              <a:avLst/>
            </a:prstGeom>
          </xdr:spPr>
        </xdr:pic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hq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5743576" y="5515661"/>
              <a:ext cx="4743450" cy="820391"/>
            </a:xfrm>
            <a:prstGeom prst="rect">
              <a:avLst/>
            </a:prstGeom>
          </xdr:spPr>
        </xdr:pic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 txBox="1"/>
        </xdr:nvSpPr>
        <xdr:spPr>
          <a:xfrm>
            <a:off x="1266825" y="666750"/>
            <a:ext cx="9153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2000">
                <a:solidFill>
                  <a:schemeClr val="bg1"/>
                </a:solidFill>
              </a:rPr>
              <a:t>Stop Search by</a:t>
            </a:r>
            <a:r>
              <a:rPr lang="en-GB" sz="2000" baseline="0">
                <a:solidFill>
                  <a:schemeClr val="bg1"/>
                </a:solidFill>
              </a:rPr>
              <a:t> Self-defined Ethnicity</a:t>
            </a:r>
            <a:endParaRPr lang="en-GB" sz="20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p.police.int\data\Work\SWPHQPPMU\SHARED\Performance%20Information\Administrative%20Matters\FOI%20Track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I Summary"/>
      <sheetName val="Dropdown"/>
      <sheetName val="FOI Tracker 2019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O12" totalsRowShown="0" headerRowDxfId="133" dataDxfId="131" headerRowBorderDxfId="132" tableBorderDxfId="130" totalsRowBorderDxfId="129" headerRowCellStyle="Normal 2" dataCellStyle="Normal 2">
  <autoFilter ref="B7:O1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BCU" dataDxfId="128" dataCellStyle="Normal 2"/>
    <tableColumn id="2" xr3:uid="{00000000-0010-0000-0000-000002000000}" name="2022-04" dataDxfId="127" dataCellStyle="Normal 2"/>
    <tableColumn id="3" xr3:uid="{00000000-0010-0000-0000-000003000000}" name="2022-05" dataDxfId="126" dataCellStyle="Normal 2"/>
    <tableColumn id="4" xr3:uid="{00000000-0010-0000-0000-000004000000}" name="2022-06" dataDxfId="125" dataCellStyle="Normal 2"/>
    <tableColumn id="5" xr3:uid="{00000000-0010-0000-0000-000005000000}" name="2022-07" dataDxfId="124" dataCellStyle="Normal 2"/>
    <tableColumn id="6" xr3:uid="{00000000-0010-0000-0000-000006000000}" name="2022-08" dataDxfId="123" dataCellStyle="Normal 2"/>
    <tableColumn id="7" xr3:uid="{00000000-0010-0000-0000-000007000000}" name="2022-09" dataDxfId="122" dataCellStyle="Normal 2"/>
    <tableColumn id="8" xr3:uid="{00000000-0010-0000-0000-000008000000}" name="2022-10" dataDxfId="121" dataCellStyle="Normal 2"/>
    <tableColumn id="9" xr3:uid="{00000000-0010-0000-0000-000009000000}" name="2022-11" dataDxfId="120" dataCellStyle="Normal 2"/>
    <tableColumn id="10" xr3:uid="{00000000-0010-0000-0000-00000A000000}" name="2022-12" dataDxfId="119" dataCellStyle="Normal 2"/>
    <tableColumn id="11" xr3:uid="{00000000-0010-0000-0000-00000B000000}" name="2023-01" dataDxfId="118" dataCellStyle="Normal 2"/>
    <tableColumn id="12" xr3:uid="{00000000-0010-0000-0000-00000C000000}" name="2023-02" dataDxfId="117" dataCellStyle="Normal 2"/>
    <tableColumn id="13" xr3:uid="{00000000-0010-0000-0000-00000D000000}" name="2023-03" dataDxfId="116" dataCellStyle="Normal 2"/>
    <tableColumn id="14" xr3:uid="{00000000-0010-0000-0000-00000E000000}" name="YTD" dataDxfId="115" dataCellStyle="Normal 2">
      <calculatedColumnFormula>SUM(Table1[[#This Row],[2022-04]:[2023-03]])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7:O30" headerRowDxfId="114" dataDxfId="112" headerRowBorderDxfId="113" tableBorderDxfId="111" totalsRowBorderDxfId="110" headerRowCellStyle="Normal 2" dataCellStyle="Normal 2">
  <autoFilter ref="B7:O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Legal Power" totalsRowLabel="Total" dataDxfId="109" dataCellStyle="Normal 2"/>
    <tableColumn id="2" xr3:uid="{00000000-0010-0000-0100-000002000000}" name="2022/04" totalsRowFunction="custom" dataDxfId="108" dataCellStyle="Normal 2">
      <totalsRowFormula>SUM(Table2[2022/04])</totalsRowFormula>
    </tableColumn>
    <tableColumn id="3" xr3:uid="{00000000-0010-0000-0100-000003000000}" name="2022/05" totalsRowFunction="custom" dataDxfId="107" dataCellStyle="Normal 2">
      <totalsRowFormula>SUM(Table2[2022/05])</totalsRowFormula>
    </tableColumn>
    <tableColumn id="4" xr3:uid="{00000000-0010-0000-0100-000004000000}" name="2022/06" totalsRowFunction="custom" dataDxfId="106" dataCellStyle="Normal 2">
      <totalsRowFormula>SUM(Table2[2022/06])</totalsRowFormula>
    </tableColumn>
    <tableColumn id="5" xr3:uid="{00000000-0010-0000-0100-000005000000}" name="2022/07" totalsRowFunction="custom" dataDxfId="105" dataCellStyle="Normal 2">
      <totalsRowFormula>SUM(Table2[2022/07])</totalsRowFormula>
    </tableColumn>
    <tableColumn id="6" xr3:uid="{00000000-0010-0000-0100-000006000000}" name="2022/08" totalsRowFunction="custom" dataDxfId="104" dataCellStyle="Normal 2">
      <totalsRowFormula>SUM(Table2[2022/08])</totalsRowFormula>
    </tableColumn>
    <tableColumn id="7" xr3:uid="{00000000-0010-0000-0100-000007000000}" name="2022/09" totalsRowFunction="custom" dataDxfId="103" dataCellStyle="Normal 2">
      <totalsRowFormula>SUM(Table2[2022/09])</totalsRowFormula>
    </tableColumn>
    <tableColumn id="8" xr3:uid="{00000000-0010-0000-0100-000008000000}" name="2022/10" totalsRowFunction="custom" dataDxfId="102" dataCellStyle="Normal 2">
      <totalsRowFormula>SUM(Table2[2022/06])</totalsRowFormula>
    </tableColumn>
    <tableColumn id="9" xr3:uid="{00000000-0010-0000-0100-000009000000}" name="2022/11" totalsRowFunction="custom" dataDxfId="101" dataCellStyle="Normal 2">
      <totalsRowFormula>SUM(Table2[2022/07])</totalsRowFormula>
    </tableColumn>
    <tableColumn id="10" xr3:uid="{00000000-0010-0000-0100-00000A000000}" name="2022/12" totalsRowFunction="custom" dataDxfId="100" dataCellStyle="Normal 2">
      <totalsRowFormula>SUM(Table2[2022/06])</totalsRowFormula>
    </tableColumn>
    <tableColumn id="11" xr3:uid="{00000000-0010-0000-0100-00000B000000}" name="2023/01" totalsRowFunction="custom" dataDxfId="99" dataCellStyle="Normal 2">
      <totalsRowFormula>SUM(Table2[2022/07])</totalsRowFormula>
    </tableColumn>
    <tableColumn id="12" xr3:uid="{00000000-0010-0000-0100-00000C000000}" name="2023/02" totalsRowFunction="custom" dataDxfId="98" dataCellStyle="Normal 2">
      <totalsRowFormula>SUM(Table2[2022/07])</totalsRowFormula>
    </tableColumn>
    <tableColumn id="13" xr3:uid="{00000000-0010-0000-0100-00000D000000}" name="2023/03" totalsRowFunction="custom" dataDxfId="97" dataCellStyle="Normal 2">
      <totalsRowFormula>SUM(Table2[2022/08])</totalsRowFormula>
    </tableColumn>
    <tableColumn id="14" xr3:uid="{00000000-0010-0000-0100-00000E000000}" name="YTD" totalsRowFunction="sum" dataDxfId="96" totalsRowDxfId="95" dataCellStyle="Normal 2">
      <calculatedColumnFormula>SUM(Table2[[#This Row],[2022/04]:[2023/03]])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B7:O33" totalsRowShown="0" headerRowDxfId="94" dataDxfId="92" headerRowBorderDxfId="93" tableBorderDxfId="91" totalsRowBorderDxfId="90" headerRowCellStyle="Normal 2" dataCellStyle="Normal 2">
  <autoFilter ref="B7:O33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Search Reason" dataDxfId="89" dataCellStyle="Normal 2"/>
    <tableColumn id="2" xr3:uid="{00000000-0010-0000-0200-000002000000}" name="2022/04" dataDxfId="88" dataCellStyle="Normal 2"/>
    <tableColumn id="3" xr3:uid="{00000000-0010-0000-0200-000003000000}" name="2022/05" dataDxfId="87" dataCellStyle="Normal 2"/>
    <tableColumn id="4" xr3:uid="{00000000-0010-0000-0200-000004000000}" name="2022/06" dataDxfId="86" dataCellStyle="Normal 2"/>
    <tableColumn id="5" xr3:uid="{00000000-0010-0000-0200-000005000000}" name="2022/07" dataDxfId="85" dataCellStyle="Normal 2"/>
    <tableColumn id="6" xr3:uid="{00000000-0010-0000-0200-000006000000}" name="2022/08" dataDxfId="84" dataCellStyle="Normal 2"/>
    <tableColumn id="7" xr3:uid="{00000000-0010-0000-0200-000007000000}" name="2022/09" dataDxfId="83" dataCellStyle="Normal 2"/>
    <tableColumn id="8" xr3:uid="{00000000-0010-0000-0200-000008000000}" name="2022/10" dataDxfId="82" dataCellStyle="Normal 2"/>
    <tableColumn id="9" xr3:uid="{00000000-0010-0000-0200-000009000000}" name="2022/11" dataDxfId="81" dataCellStyle="Normal 2"/>
    <tableColumn id="10" xr3:uid="{00000000-0010-0000-0200-00000A000000}" name="2022/12" dataDxfId="80" dataCellStyle="Normal 2"/>
    <tableColumn id="11" xr3:uid="{00000000-0010-0000-0200-00000B000000}" name="2023/01" dataDxfId="79" dataCellStyle="Normal 2"/>
    <tableColumn id="12" xr3:uid="{00000000-0010-0000-0200-00000C000000}" name="2023/02" dataDxfId="78" dataCellStyle="Normal 2"/>
    <tableColumn id="13" xr3:uid="{00000000-0010-0000-0200-00000D000000}" name="2023/03" dataDxfId="77" dataCellStyle="Normal 2"/>
    <tableColumn id="14" xr3:uid="{00000000-0010-0000-0200-00000E000000}" name="YTD" dataDxfId="76" dataCellStyle="Normal 2">
      <calculatedColumnFormula>SUM(Table4[[#This Row],[2022/04]:[2023/03]])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B7:O19" totalsRowShown="0" headerRowDxfId="75" dataDxfId="73" headerRowBorderDxfId="74" tableBorderDxfId="72" totalsRowBorderDxfId="71" headerRowCellStyle="Normal 2" dataCellStyle="Normal 2">
  <autoFilter ref="B7:O19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B8:O19">
    <sortCondition ref="B7:B19"/>
  </sortState>
  <tableColumns count="14">
    <tableColumn id="1" xr3:uid="{00000000-0010-0000-0300-000001000000}" name="Search Outcome" dataDxfId="70" dataCellStyle="Normal 2"/>
    <tableColumn id="2" xr3:uid="{00000000-0010-0000-0300-000002000000}" name="2022/04" dataDxfId="69" dataCellStyle="Normal 2"/>
    <tableColumn id="3" xr3:uid="{00000000-0010-0000-0300-000003000000}" name="2022/05" dataDxfId="68" dataCellStyle="Normal 2"/>
    <tableColumn id="4" xr3:uid="{00000000-0010-0000-0300-000004000000}" name="2022/06" dataDxfId="67" dataCellStyle="Normal 2"/>
    <tableColumn id="5" xr3:uid="{00000000-0010-0000-0300-000005000000}" name="2022/07" dataDxfId="66" dataCellStyle="Normal 2"/>
    <tableColumn id="6" xr3:uid="{00000000-0010-0000-0300-000006000000}" name="2022/08" dataDxfId="65" dataCellStyle="Normal 2"/>
    <tableColumn id="7" xr3:uid="{00000000-0010-0000-0300-000007000000}" name="2022/09" dataDxfId="64" dataCellStyle="Normal 2"/>
    <tableColumn id="8" xr3:uid="{00000000-0010-0000-0300-000008000000}" name="2022/10" dataDxfId="63" dataCellStyle="Normal 2"/>
    <tableColumn id="9" xr3:uid="{00000000-0010-0000-0300-000009000000}" name="2022/11" dataDxfId="62" dataCellStyle="Normal 2"/>
    <tableColumn id="10" xr3:uid="{00000000-0010-0000-0300-00000A000000}" name="2022/12" dataDxfId="61" dataCellStyle="Normal 2"/>
    <tableColumn id="11" xr3:uid="{00000000-0010-0000-0300-00000B000000}" name="2023/01" dataDxfId="60" dataCellStyle="Normal 2"/>
    <tableColumn id="12" xr3:uid="{00000000-0010-0000-0300-00000C000000}" name="2023/02" dataDxfId="59" dataCellStyle="Normal 2"/>
    <tableColumn id="13" xr3:uid="{00000000-0010-0000-0300-00000D000000}" name="2023/03" dataDxfId="58" dataCellStyle="Normal 2"/>
    <tableColumn id="14" xr3:uid="{00000000-0010-0000-0300-00000E000000}" name="YTD" dataDxfId="57" dataCellStyle="Normal 2">
      <calculatedColumnFormula>SUM(Table5[[#This Row],[2022/04]:[2023/03]])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B7:O14" totalsRowShown="0" headerRowDxfId="56" dataDxfId="54" headerRowBorderDxfId="55" tableBorderDxfId="53" totalsRowBorderDxfId="52" headerRowCellStyle="Normal 2" dataCellStyle="Normal 2">
  <autoFilter ref="B7:O1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400-000001000000}" name="Age" dataDxfId="51" dataCellStyle="Normal 2"/>
    <tableColumn id="2" xr3:uid="{00000000-0010-0000-0400-000002000000}" name="2022/04" dataDxfId="50" dataCellStyle="Normal 2"/>
    <tableColumn id="3" xr3:uid="{00000000-0010-0000-0400-000003000000}" name="2022/05" dataDxfId="49" dataCellStyle="Normal 2"/>
    <tableColumn id="4" xr3:uid="{00000000-0010-0000-0400-000004000000}" name="2022/06" dataDxfId="48" dataCellStyle="Normal 2"/>
    <tableColumn id="5" xr3:uid="{00000000-0010-0000-0400-000005000000}" name="2022/07" dataDxfId="47" dataCellStyle="Normal 2"/>
    <tableColumn id="6" xr3:uid="{00000000-0010-0000-0400-000006000000}" name="2022/08" dataDxfId="46" dataCellStyle="Normal 2"/>
    <tableColumn id="7" xr3:uid="{00000000-0010-0000-0400-000007000000}" name="2022/09" dataDxfId="45" dataCellStyle="Normal 2"/>
    <tableColumn id="8" xr3:uid="{00000000-0010-0000-0400-000008000000}" name="2022/10" dataDxfId="44" dataCellStyle="Normal 2"/>
    <tableColumn id="9" xr3:uid="{00000000-0010-0000-0400-000009000000}" name="2022/11" dataDxfId="43" dataCellStyle="Normal 2"/>
    <tableColumn id="10" xr3:uid="{00000000-0010-0000-0400-00000A000000}" name="2022/12" dataDxfId="42" dataCellStyle="Normal 2"/>
    <tableColumn id="11" xr3:uid="{00000000-0010-0000-0400-00000B000000}" name="2023/01" dataDxfId="41" dataCellStyle="Normal 2"/>
    <tableColumn id="12" xr3:uid="{00000000-0010-0000-0400-00000C000000}" name="2023/02" dataDxfId="40" dataCellStyle="Normal 2"/>
    <tableColumn id="13" xr3:uid="{00000000-0010-0000-0400-00000D000000}" name="2023/03" dataDxfId="39" dataCellStyle="Normal 2"/>
    <tableColumn id="14" xr3:uid="{00000000-0010-0000-0400-00000E000000}" name="YTD" dataDxfId="38" dataCellStyle="Normal 2">
      <calculatedColumnFormula>SUM(Table6[[#This Row],[2022/04]:[2023/03]])</calculatedColumnFormula>
    </tableColumn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B7:O13" totalsRowShown="0" headerRowDxfId="37" dataDxfId="35" headerRowBorderDxfId="36" tableBorderDxfId="34" totalsRowBorderDxfId="33" headerRowCellStyle="Normal 2" dataCellStyle="Normal 2">
  <autoFilter ref="B7:O1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Self Defined Ethnicity" dataDxfId="32" dataCellStyle="Normal 2"/>
    <tableColumn id="2" xr3:uid="{00000000-0010-0000-0500-000002000000}" name="2022/04" dataDxfId="31" dataCellStyle="Normal 2"/>
    <tableColumn id="3" xr3:uid="{00000000-0010-0000-0500-000003000000}" name="2022/05" dataDxfId="30" dataCellStyle="Normal 2"/>
    <tableColumn id="4" xr3:uid="{00000000-0010-0000-0500-000004000000}" name="2022/06" dataDxfId="29" dataCellStyle="Normal 2"/>
    <tableColumn id="5" xr3:uid="{00000000-0010-0000-0500-000005000000}" name="2022/07" dataDxfId="28" dataCellStyle="Normal 2"/>
    <tableColumn id="6" xr3:uid="{00000000-0010-0000-0500-000006000000}" name="2022/08" dataDxfId="27" dataCellStyle="Normal 2"/>
    <tableColumn id="7" xr3:uid="{00000000-0010-0000-0500-000007000000}" name="2022/09" dataDxfId="26" dataCellStyle="Normal 2"/>
    <tableColumn id="8" xr3:uid="{00000000-0010-0000-0500-000008000000}" name="2022/10" dataDxfId="25" dataCellStyle="Normal 2"/>
    <tableColumn id="9" xr3:uid="{00000000-0010-0000-0500-000009000000}" name="2022/11" dataDxfId="24" dataCellStyle="Normal 2"/>
    <tableColumn id="10" xr3:uid="{00000000-0010-0000-0500-00000A000000}" name="2022/12" dataDxfId="23" dataCellStyle="Normal 2"/>
    <tableColumn id="11" xr3:uid="{00000000-0010-0000-0500-00000B000000}" name="2023/01" dataDxfId="22" dataCellStyle="Normal 2"/>
    <tableColumn id="12" xr3:uid="{00000000-0010-0000-0500-00000C000000}" name="2023/02" dataDxfId="21" dataCellStyle="Normal 2"/>
    <tableColumn id="13" xr3:uid="{00000000-0010-0000-0500-00000D000000}" name="2023/03" dataDxfId="20" dataCellStyle="Normal 2"/>
    <tableColumn id="14" xr3:uid="{00000000-0010-0000-0500-00000E000000}" name="YTD" dataDxfId="19" dataCellStyle="Normal 2">
      <calculatedColumnFormula>SUM(Table7[[#This Row],[2022/04]:[2023/03]])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74" displayName="Table74" ref="B7:O28" totalsRowShown="0" headerRowDxfId="18" dataDxfId="16" headerRowBorderDxfId="17" tableBorderDxfId="15" totalsRowBorderDxfId="14" headerRowCellStyle="Normal 2" dataCellStyle="Normal 2">
  <autoFilter ref="B7:O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Self Defined Ethnicity" dataDxfId="13" dataCellStyle="Normal 2"/>
    <tableColumn id="2" xr3:uid="{00000000-0010-0000-0600-000002000000}" name="2022/04" dataDxfId="12" dataCellStyle="Normal 2"/>
    <tableColumn id="3" xr3:uid="{00000000-0010-0000-0600-000003000000}" name="2022/05" dataDxfId="11" dataCellStyle="Normal 2"/>
    <tableColumn id="4" xr3:uid="{00000000-0010-0000-0600-000004000000}" name="2022/06" dataDxfId="10" dataCellStyle="Normal 2"/>
    <tableColumn id="5" xr3:uid="{00000000-0010-0000-0600-000005000000}" name="2022/07" dataDxfId="9" dataCellStyle="Normal 2"/>
    <tableColumn id="6" xr3:uid="{00000000-0010-0000-0600-000006000000}" name="2022/08" dataDxfId="8" dataCellStyle="Normal 2"/>
    <tableColumn id="7" xr3:uid="{00000000-0010-0000-0600-000007000000}" name="2022/09" dataDxfId="7" dataCellStyle="Normal 2"/>
    <tableColumn id="8" xr3:uid="{00000000-0010-0000-0600-000008000000}" name="2022/10" dataDxfId="6" dataCellStyle="Normal 2"/>
    <tableColumn id="9" xr3:uid="{00000000-0010-0000-0600-000009000000}" name="2022/11" dataDxfId="5" dataCellStyle="Normal 2"/>
    <tableColumn id="10" xr3:uid="{00000000-0010-0000-0600-00000A000000}" name="2022/12" dataDxfId="4" dataCellStyle="Normal 2"/>
    <tableColumn id="11" xr3:uid="{00000000-0010-0000-0600-00000B000000}" name="2023/01" dataDxfId="3" dataCellStyle="Normal 2"/>
    <tableColumn id="12" xr3:uid="{00000000-0010-0000-0600-00000C000000}" name="2023/02" dataDxfId="2" dataCellStyle="Normal 2"/>
    <tableColumn id="13" xr3:uid="{00000000-0010-0000-0600-00000D000000}" name="2023/03" dataDxfId="1" dataCellStyle="Normal 2"/>
    <tableColumn id="14" xr3:uid="{00000000-0010-0000-0600-00000E000000}" name="YTD" dataDxfId="0" dataCellStyle="Normal 2">
      <calculatedColumnFormula>SUM(Table74[[#This Row],[2022/04]:[2023/03]])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6:O12"/>
  <sheetViews>
    <sheetView showGridLines="0" showRowColHeaders="0" tabSelected="1" zoomScaleNormal="100" workbookViewId="0">
      <selection activeCell="E15" sqref="E15"/>
    </sheetView>
  </sheetViews>
  <sheetFormatPr defaultColWidth="9.140625" defaultRowHeight="15" x14ac:dyDescent="0.2"/>
  <cols>
    <col min="1" max="1" width="5.42578125" style="1" customWidth="1"/>
    <col min="2" max="2" width="31.7109375" style="1" bestFit="1" customWidth="1"/>
    <col min="3" max="3" width="13.7109375" style="1" customWidth="1"/>
    <col min="4" max="4" width="11.5703125" style="1" customWidth="1"/>
    <col min="5" max="5" width="11.42578125" style="1" customWidth="1"/>
    <col min="6" max="6" width="11.140625" style="1" customWidth="1"/>
    <col min="7" max="7" width="14.7109375" style="1" customWidth="1"/>
    <col min="8" max="8" width="11" style="1" customWidth="1"/>
    <col min="9" max="14" width="10.5703125" style="1" customWidth="1"/>
    <col min="15" max="16384" width="9.140625" style="1"/>
  </cols>
  <sheetData>
    <row r="6" spans="2:15" ht="13.5" customHeight="1" x14ac:dyDescent="0.2"/>
    <row r="7" spans="2:15" x14ac:dyDescent="0.2">
      <c r="B7" s="13" t="s">
        <v>2</v>
      </c>
      <c r="C7" s="14" t="s">
        <v>91</v>
      </c>
      <c r="D7" s="14" t="s">
        <v>92</v>
      </c>
      <c r="E7" s="14" t="s">
        <v>93</v>
      </c>
      <c r="F7" s="14" t="s">
        <v>94</v>
      </c>
      <c r="G7" s="14" t="s">
        <v>95</v>
      </c>
      <c r="H7" s="14" t="s">
        <v>96</v>
      </c>
      <c r="I7" s="14" t="s">
        <v>97</v>
      </c>
      <c r="J7" s="14" t="s">
        <v>98</v>
      </c>
      <c r="K7" s="14" t="s">
        <v>99</v>
      </c>
      <c r="L7" s="14" t="s">
        <v>100</v>
      </c>
      <c r="M7" s="14" t="s">
        <v>101</v>
      </c>
      <c r="N7" s="14" t="s">
        <v>102</v>
      </c>
      <c r="O7" s="15" t="s">
        <v>1</v>
      </c>
    </row>
    <row r="8" spans="2:15" ht="15.75" x14ac:dyDescent="0.25">
      <c r="B8" s="23" t="s">
        <v>76</v>
      </c>
      <c r="C8" s="23">
        <v>248</v>
      </c>
      <c r="D8" s="23">
        <v>235</v>
      </c>
      <c r="E8" s="23">
        <v>231</v>
      </c>
      <c r="F8" s="23"/>
      <c r="G8" s="23"/>
      <c r="H8" s="23"/>
      <c r="I8" s="23"/>
      <c r="J8" s="23"/>
      <c r="K8" s="23"/>
      <c r="L8" s="23"/>
      <c r="M8" s="17"/>
      <c r="N8" s="17"/>
      <c r="O8" s="18">
        <f>SUM(Table1[[#This Row],[2022-04]:[2023-03]])</f>
        <v>714</v>
      </c>
    </row>
    <row r="9" spans="2:15" ht="15.75" x14ac:dyDescent="0.25">
      <c r="B9" s="23" t="s">
        <v>77</v>
      </c>
      <c r="C9" s="23">
        <v>223</v>
      </c>
      <c r="D9" s="23">
        <v>178</v>
      </c>
      <c r="E9" s="23">
        <v>169</v>
      </c>
      <c r="F9" s="23"/>
      <c r="G9" s="23"/>
      <c r="H9" s="23"/>
      <c r="I9" s="23"/>
      <c r="J9" s="23"/>
      <c r="K9" s="23"/>
      <c r="L9" s="23"/>
      <c r="M9" s="17"/>
      <c r="N9" s="17"/>
      <c r="O9" s="18">
        <f>SUM(Table1[[#This Row],[2022-04]:[2023-03]])</f>
        <v>570</v>
      </c>
    </row>
    <row r="10" spans="2:15" ht="15.75" x14ac:dyDescent="0.25">
      <c r="B10" s="23" t="s">
        <v>78</v>
      </c>
      <c r="C10" s="23">
        <v>102</v>
      </c>
      <c r="D10" s="23">
        <v>88</v>
      </c>
      <c r="E10" s="23">
        <v>138</v>
      </c>
      <c r="F10" s="23"/>
      <c r="G10" s="23"/>
      <c r="H10" s="23"/>
      <c r="I10" s="23"/>
      <c r="J10" s="23"/>
      <c r="K10" s="23"/>
      <c r="L10" s="23"/>
      <c r="M10" s="17"/>
      <c r="N10" s="17"/>
      <c r="O10" s="18">
        <f>SUM(Table1[[#This Row],[2022-04]:[2023-03]])</f>
        <v>328</v>
      </c>
    </row>
    <row r="11" spans="2:15" ht="15.75" x14ac:dyDescent="0.25">
      <c r="B11" s="23" t="s">
        <v>79</v>
      </c>
      <c r="C11" s="23">
        <v>67</v>
      </c>
      <c r="D11" s="23">
        <v>57</v>
      </c>
      <c r="E11" s="23">
        <v>49</v>
      </c>
      <c r="F11" s="23"/>
      <c r="G11" s="23"/>
      <c r="H11" s="23"/>
      <c r="I11" s="23"/>
      <c r="J11" s="23"/>
      <c r="K11" s="23"/>
      <c r="L11" s="23"/>
      <c r="M11" s="17"/>
      <c r="N11" s="17"/>
      <c r="O11" s="18">
        <f>SUM(Table1[[#This Row],[2022-04]:[2023-03]])</f>
        <v>173</v>
      </c>
    </row>
    <row r="12" spans="2:15" ht="15.75" x14ac:dyDescent="0.25">
      <c r="B12" s="28" t="s">
        <v>66</v>
      </c>
      <c r="C12" s="29">
        <f t="shared" ref="C12:E12" si="0">IF(ISBLANK(C8),"",SUM(C8:C11))</f>
        <v>640</v>
      </c>
      <c r="D12" s="29">
        <f t="shared" si="0"/>
        <v>558</v>
      </c>
      <c r="E12" s="29">
        <f t="shared" si="0"/>
        <v>587</v>
      </c>
      <c r="F12" s="29"/>
      <c r="G12" s="29"/>
      <c r="H12" s="29"/>
      <c r="I12" s="29"/>
      <c r="J12" s="29"/>
      <c r="K12" s="29"/>
      <c r="L12" s="29"/>
      <c r="M12" s="29"/>
      <c r="N12" s="29"/>
      <c r="O12" s="40">
        <f>SUM(Table1[[#This Row],[2022-04]:[2023-03]])</f>
        <v>1785</v>
      </c>
    </row>
  </sheetData>
  <phoneticPr fontId="10" type="noConversion"/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4:S30"/>
  <sheetViews>
    <sheetView showGridLines="0" topLeftCell="B1" zoomScaleNormal="100" workbookViewId="0">
      <selection activeCell="E31" sqref="E31"/>
    </sheetView>
  </sheetViews>
  <sheetFormatPr defaultColWidth="9.140625" defaultRowHeight="15" x14ac:dyDescent="0.2"/>
  <cols>
    <col min="1" max="1" width="5.42578125" style="1" customWidth="1"/>
    <col min="2" max="2" width="126.85546875" style="1" bestFit="1" customWidth="1"/>
    <col min="3" max="10" width="10.42578125" style="2" customWidth="1"/>
    <col min="11" max="14" width="10.42578125" style="1" customWidth="1"/>
    <col min="15" max="15" width="6.5703125" style="1" bestFit="1" customWidth="1"/>
    <col min="16" max="16384" width="9.140625" style="1"/>
  </cols>
  <sheetData>
    <row r="4" spans="2:19" s="5" customFormat="1" ht="15.75" x14ac:dyDescent="0.25">
      <c r="B4" s="7"/>
      <c r="C4"/>
      <c r="D4"/>
      <c r="E4"/>
      <c r="F4"/>
      <c r="G4"/>
      <c r="H4"/>
      <c r="I4"/>
      <c r="J4" s="6"/>
    </row>
    <row r="5" spans="2:19" ht="15.75" x14ac:dyDescent="0.25">
      <c r="B5" s="4"/>
      <c r="C5"/>
      <c r="D5"/>
      <c r="E5"/>
      <c r="F5"/>
      <c r="G5"/>
      <c r="H5"/>
      <c r="I5"/>
    </row>
    <row r="6" spans="2:19" ht="13.5" customHeight="1" x14ac:dyDescent="0.2">
      <c r="B6" s="4"/>
    </row>
    <row r="7" spans="2:19" s="3" customFormat="1" ht="15.75" x14ac:dyDescent="0.25">
      <c r="B7" s="25" t="s">
        <v>6</v>
      </c>
      <c r="C7" s="26" t="s">
        <v>108</v>
      </c>
      <c r="D7" s="14" t="s">
        <v>109</v>
      </c>
      <c r="E7" s="14" t="s">
        <v>110</v>
      </c>
      <c r="F7" s="14" t="s">
        <v>111</v>
      </c>
      <c r="G7" s="14" t="s">
        <v>112</v>
      </c>
      <c r="H7" s="14" t="s">
        <v>113</v>
      </c>
      <c r="I7" s="14" t="s">
        <v>114</v>
      </c>
      <c r="J7" s="14" t="s">
        <v>115</v>
      </c>
      <c r="K7" s="14" t="s">
        <v>116</v>
      </c>
      <c r="L7" s="14" t="s">
        <v>119</v>
      </c>
      <c r="M7" s="14" t="s">
        <v>118</v>
      </c>
      <c r="N7" s="14" t="s">
        <v>117</v>
      </c>
      <c r="O7" s="20" t="s">
        <v>1</v>
      </c>
      <c r="P7" s="1"/>
      <c r="Q7" s="1"/>
      <c r="R7" s="1"/>
      <c r="S7" s="1"/>
    </row>
    <row r="8" spans="2:19" s="3" customFormat="1" ht="15.75" x14ac:dyDescent="0.25">
      <c r="B8" s="23" t="s">
        <v>4</v>
      </c>
      <c r="C8" s="23">
        <v>367</v>
      </c>
      <c r="D8" s="23">
        <v>302</v>
      </c>
      <c r="E8" s="23">
        <v>328</v>
      </c>
      <c r="F8" s="23"/>
      <c r="G8" s="23"/>
      <c r="H8" s="23"/>
      <c r="I8" s="23"/>
      <c r="J8" s="23"/>
      <c r="K8" s="23"/>
      <c r="L8" s="23"/>
      <c r="M8" s="21"/>
      <c r="N8" s="21"/>
      <c r="O8" s="21">
        <f>SUM(Table2[[#This Row],[2022/04]:[2023/03]])</f>
        <v>997</v>
      </c>
      <c r="P8" s="1"/>
      <c r="Q8" s="1"/>
      <c r="R8" s="1"/>
      <c r="S8" s="1"/>
    </row>
    <row r="9" spans="2:19" s="3" customFormat="1" ht="15.75" x14ac:dyDescent="0.25">
      <c r="B9" s="23" t="s">
        <v>3</v>
      </c>
      <c r="C9" s="23">
        <v>253</v>
      </c>
      <c r="D9" s="23">
        <v>248</v>
      </c>
      <c r="E9" s="23">
        <v>243</v>
      </c>
      <c r="F9" s="23"/>
      <c r="G9" s="23"/>
      <c r="H9" s="23"/>
      <c r="I9" s="23"/>
      <c r="J9" s="23"/>
      <c r="K9" s="23"/>
      <c r="L9" s="23"/>
      <c r="M9" s="39"/>
      <c r="N9" s="39"/>
      <c r="O9" s="39">
        <f>SUM(Table2[[#This Row],[2022/04]:[2023/03]])</f>
        <v>744</v>
      </c>
      <c r="P9" s="1"/>
      <c r="Q9" s="1"/>
      <c r="R9" s="1"/>
      <c r="S9" s="1"/>
    </row>
    <row r="10" spans="2:19" s="3" customFormat="1" ht="15.75" x14ac:dyDescent="0.25">
      <c r="B10" s="23" t="s">
        <v>39</v>
      </c>
      <c r="C10" s="23">
        <v>5</v>
      </c>
      <c r="D10" s="23">
        <v>3</v>
      </c>
      <c r="E10" s="23">
        <v>10</v>
      </c>
      <c r="F10" s="23"/>
      <c r="G10" s="23"/>
      <c r="H10" s="23"/>
      <c r="I10" s="23"/>
      <c r="J10" s="23"/>
      <c r="K10" s="23"/>
      <c r="L10" s="23"/>
      <c r="M10" s="39"/>
      <c r="N10" s="39"/>
      <c r="O10" s="39">
        <f>SUM(Table2[[#This Row],[2022/04]:[2023/03]])</f>
        <v>18</v>
      </c>
      <c r="P10" s="1"/>
      <c r="Q10" s="1"/>
      <c r="R10" s="1"/>
      <c r="S10" s="1"/>
    </row>
    <row r="11" spans="2:19" s="3" customFormat="1" ht="15.75" x14ac:dyDescent="0.25">
      <c r="B11" s="23" t="s">
        <v>73</v>
      </c>
      <c r="C11" s="23">
        <v>9</v>
      </c>
      <c r="D11" s="23">
        <v>1</v>
      </c>
      <c r="E11" s="23"/>
      <c r="F11" s="23"/>
      <c r="G11" s="23"/>
      <c r="H11" s="23"/>
      <c r="I11" s="23"/>
      <c r="J11" s="23"/>
      <c r="K11" s="23"/>
      <c r="L11" s="23"/>
      <c r="M11" s="30"/>
      <c r="N11" s="30"/>
      <c r="O11" s="30">
        <f>SUM(Table2[[#This Row],[2022/04]:[2023/03]])</f>
        <v>10</v>
      </c>
      <c r="P11" s="1"/>
      <c r="Q11" s="1"/>
      <c r="R11" s="1"/>
      <c r="S11" s="1"/>
    </row>
    <row r="12" spans="2:19" s="3" customFormat="1" ht="15.75" x14ac:dyDescent="0.25">
      <c r="B12" s="23" t="s">
        <v>5</v>
      </c>
      <c r="C12" s="23">
        <v>4</v>
      </c>
      <c r="D12" s="23"/>
      <c r="E12" s="23"/>
      <c r="F12" s="23"/>
      <c r="G12" s="23"/>
      <c r="H12" s="23"/>
      <c r="I12" s="23"/>
      <c r="J12" s="23"/>
      <c r="K12" s="23"/>
      <c r="L12" s="23"/>
      <c r="M12" s="21"/>
      <c r="N12" s="21"/>
      <c r="O12" s="21">
        <f>SUM(Table2[[#This Row],[2022/04]:[2023/03]])</f>
        <v>4</v>
      </c>
      <c r="P12" s="1"/>
      <c r="Q12" s="1"/>
      <c r="R12" s="1"/>
      <c r="S12" s="1"/>
    </row>
    <row r="13" spans="2:19" s="3" customFormat="1" ht="15.75" x14ac:dyDescent="0.25">
      <c r="B13" s="23" t="s">
        <v>62</v>
      </c>
      <c r="C13" s="23">
        <v>1</v>
      </c>
      <c r="D13" s="23"/>
      <c r="E13" s="23">
        <v>2</v>
      </c>
      <c r="F13" s="23"/>
      <c r="G13" s="23"/>
      <c r="H13" s="23"/>
      <c r="I13" s="23"/>
      <c r="J13" s="23"/>
      <c r="K13" s="23"/>
      <c r="L13" s="23"/>
      <c r="M13" s="21"/>
      <c r="N13" s="21"/>
      <c r="O13" s="21">
        <f>SUM(Table2[[#This Row],[2022/04]:[2023/03]])</f>
        <v>3</v>
      </c>
      <c r="P13" s="1"/>
      <c r="Q13" s="1"/>
      <c r="R13" s="1"/>
      <c r="S13" s="1"/>
    </row>
    <row r="14" spans="2:19" s="3" customFormat="1" ht="15.75" x14ac:dyDescent="0.25">
      <c r="B14" s="23" t="s">
        <v>103</v>
      </c>
      <c r="C14" s="23">
        <v>1</v>
      </c>
      <c r="D14" s="23"/>
      <c r="E14" s="23"/>
      <c r="F14" s="23"/>
      <c r="G14" s="23"/>
      <c r="H14" s="23"/>
      <c r="I14" s="23"/>
      <c r="J14" s="23"/>
      <c r="K14" s="23"/>
      <c r="L14" s="23"/>
      <c r="M14" s="21"/>
      <c r="N14" s="21"/>
      <c r="O14" s="21">
        <f>SUM(Table2[[#This Row],[2022/04]:[2023/03]])</f>
        <v>1</v>
      </c>
      <c r="P14" s="1"/>
      <c r="Q14" s="1"/>
      <c r="R14" s="1"/>
      <c r="S14" s="1"/>
    </row>
    <row r="15" spans="2:19" s="3" customFormat="1" ht="15.75" x14ac:dyDescent="0.25">
      <c r="B15" s="23"/>
      <c r="C15" s="23"/>
      <c r="D15" s="23"/>
      <c r="E15" s="23">
        <v>1</v>
      </c>
      <c r="F15" s="23"/>
      <c r="G15" s="23"/>
      <c r="H15" s="23"/>
      <c r="I15" s="23"/>
      <c r="J15" s="23"/>
      <c r="K15" s="23"/>
      <c r="L15" s="23"/>
      <c r="M15" s="21"/>
      <c r="N15" s="21"/>
      <c r="O15" s="21">
        <f>SUM(Table2[[#This Row],[2022/04]:[2023/03]])</f>
        <v>1</v>
      </c>
      <c r="P15" s="1"/>
      <c r="Q15" s="1"/>
      <c r="R15" s="1"/>
      <c r="S15" s="1"/>
    </row>
    <row r="16" spans="2:19" ht="15.75" x14ac:dyDescent="0.25">
      <c r="B16" s="23" t="s">
        <v>72</v>
      </c>
      <c r="C16" s="23"/>
      <c r="D16" s="23">
        <v>1</v>
      </c>
      <c r="E16" s="23"/>
      <c r="F16" s="23"/>
      <c r="G16" s="23"/>
      <c r="H16" s="23"/>
      <c r="I16" s="23"/>
      <c r="J16" s="23"/>
      <c r="K16" s="23"/>
      <c r="L16" s="23"/>
      <c r="M16" s="44"/>
      <c r="N16" s="44"/>
      <c r="O16" s="44">
        <f>SUM(Table2[[#This Row],[2022/04]:[2023/03]])</f>
        <v>1</v>
      </c>
    </row>
    <row r="17" spans="2:15" ht="15.75" x14ac:dyDescent="0.25">
      <c r="B17" s="23" t="s">
        <v>104</v>
      </c>
      <c r="C17" s="23"/>
      <c r="D17" s="23">
        <v>1</v>
      </c>
      <c r="E17" s="23"/>
      <c r="F17" s="23"/>
      <c r="G17" s="23"/>
      <c r="H17" s="23"/>
      <c r="I17" s="23"/>
      <c r="J17" s="23"/>
      <c r="K17" s="23"/>
      <c r="L17" s="23"/>
      <c r="M17" s="44"/>
      <c r="N17" s="44"/>
      <c r="O17" s="44">
        <f>SUM(Table2[[#This Row],[2022/04]:[2023/03]])</f>
        <v>1</v>
      </c>
    </row>
    <row r="18" spans="2:15" ht="15.75" x14ac:dyDescent="0.25">
      <c r="B18" s="23" t="s">
        <v>105</v>
      </c>
      <c r="C18" s="23"/>
      <c r="D18" s="23">
        <v>1</v>
      </c>
      <c r="E18" s="23"/>
      <c r="F18" s="23"/>
      <c r="G18" s="23"/>
      <c r="H18" s="23"/>
      <c r="I18" s="23"/>
      <c r="J18" s="23"/>
      <c r="K18" s="23"/>
      <c r="L18" s="23"/>
      <c r="M18" s="44"/>
      <c r="N18" s="44"/>
      <c r="O18" s="44">
        <f>SUM(Table2[[#This Row],[2022/04]:[2023/03]])</f>
        <v>1</v>
      </c>
    </row>
    <row r="19" spans="2:15" ht="15.75" x14ac:dyDescent="0.25">
      <c r="B19" s="23" t="s">
        <v>106</v>
      </c>
      <c r="C19" s="23"/>
      <c r="D19" s="23"/>
      <c r="E19" s="23">
        <v>1</v>
      </c>
      <c r="F19" s="23"/>
      <c r="G19" s="23"/>
      <c r="H19" s="23"/>
      <c r="I19" s="23"/>
      <c r="J19" s="23"/>
      <c r="K19" s="23"/>
      <c r="L19" s="23"/>
      <c r="M19" s="44"/>
      <c r="N19" s="44"/>
      <c r="O19" s="44">
        <f>SUM(Table2[[#This Row],[2022/04]:[2023/03]])</f>
        <v>1</v>
      </c>
    </row>
    <row r="20" spans="2:15" ht="15.75" x14ac:dyDescent="0.25">
      <c r="B20" s="23" t="s">
        <v>107</v>
      </c>
      <c r="C20" s="23"/>
      <c r="D20" s="23"/>
      <c r="E20" s="23">
        <v>1</v>
      </c>
      <c r="F20" s="23"/>
      <c r="G20" s="23"/>
      <c r="H20" s="23"/>
      <c r="I20" s="23"/>
      <c r="J20" s="23"/>
      <c r="K20" s="23"/>
      <c r="L20" s="23"/>
      <c r="M20" s="47"/>
      <c r="N20" s="47"/>
      <c r="O20" s="47">
        <f>SUM(Table2[[#This Row],[2022/04]:[2023/03]])</f>
        <v>1</v>
      </c>
    </row>
    <row r="21" spans="2:15" ht="15.75" x14ac:dyDescent="0.25">
      <c r="B21" s="23" t="s">
        <v>88</v>
      </c>
      <c r="C21" s="23"/>
      <c r="D21" s="23"/>
      <c r="E21" s="23">
        <v>1</v>
      </c>
      <c r="F21" s="23"/>
      <c r="G21" s="23"/>
      <c r="H21" s="23"/>
      <c r="I21" s="23"/>
      <c r="J21" s="23"/>
      <c r="K21" s="23"/>
      <c r="L21" s="23"/>
      <c r="M21" s="30"/>
      <c r="N21" s="30"/>
      <c r="O21" s="30">
        <f>SUM(Table2[[#This Row],[2022/04]:[2023/03]])</f>
        <v>1</v>
      </c>
    </row>
    <row r="22" spans="2:15" ht="15.75" x14ac:dyDescent="0.25">
      <c r="B22" s="23" t="s">
        <v>87</v>
      </c>
      <c r="C22" s="23"/>
      <c r="D22" s="23">
        <v>1</v>
      </c>
      <c r="E22" s="23"/>
      <c r="F22" s="23"/>
      <c r="G22" s="23"/>
      <c r="H22" s="23"/>
      <c r="I22" s="23"/>
      <c r="J22" s="23"/>
      <c r="K22" s="23"/>
      <c r="L22" s="23"/>
      <c r="M22" s="30"/>
      <c r="N22" s="30"/>
      <c r="O22" s="30">
        <f>SUM(Table2[[#This Row],[2022/04]:[2023/03]])</f>
        <v>1</v>
      </c>
    </row>
    <row r="23" spans="2:15" ht="15.75" x14ac:dyDescent="0.25">
      <c r="B23" s="23" t="s">
        <v>80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47"/>
      <c r="N23" s="47"/>
      <c r="O23" s="47">
        <f>SUM(Table2[[#This Row],[2022/04]:[2023/03]])</f>
        <v>0</v>
      </c>
    </row>
    <row r="24" spans="2:15" ht="15.75" x14ac:dyDescent="0.25">
      <c r="B24" s="23" t="s">
        <v>84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2"/>
      <c r="N24" s="32"/>
      <c r="O24" s="32">
        <f>SUM(Table2[[#This Row],[2022/04]:[2023/03]])</f>
        <v>0</v>
      </c>
    </row>
    <row r="25" spans="2:15" ht="15.75" x14ac:dyDescent="0.25">
      <c r="B25" s="23" t="s">
        <v>89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32"/>
      <c r="N25" s="32"/>
      <c r="O25" s="47">
        <f>SUM(Table2[[#This Row],[2022/04]:[2023/03]])</f>
        <v>0</v>
      </c>
    </row>
    <row r="26" spans="2:15" ht="15.75" x14ac:dyDescent="0.25">
      <c r="B26" s="23" t="s">
        <v>83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47"/>
      <c r="N26" s="47"/>
      <c r="O26" s="47">
        <f>SUM(Table2[[#This Row],[2022/04]:[2023/03]])</f>
        <v>0</v>
      </c>
    </row>
    <row r="27" spans="2:15" ht="15.75" x14ac:dyDescent="0.25">
      <c r="B27" s="23" t="s">
        <v>65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47"/>
      <c r="N27" s="47"/>
      <c r="O27" s="47">
        <f>SUM(Table2[[#This Row],[2022/04]:[2023/03]])</f>
        <v>0</v>
      </c>
    </row>
    <row r="28" spans="2:15" ht="15.75" x14ac:dyDescent="0.25">
      <c r="B28" s="23" t="s">
        <v>88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47"/>
      <c r="N28" s="47"/>
      <c r="O28" s="47">
        <f>SUM(Table2[[#This Row],[2022/04]:[2023/03]])</f>
        <v>0</v>
      </c>
    </row>
    <row r="29" spans="2:15" ht="15.75" x14ac:dyDescent="0.25">
      <c r="B29" s="23" t="s">
        <v>86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47"/>
      <c r="N29" s="47"/>
      <c r="O29" s="47">
        <f>SUM(Table2[[#This Row],[2022/04]:[2023/03]])</f>
        <v>0</v>
      </c>
    </row>
    <row r="30" spans="2:15" ht="15.75" x14ac:dyDescent="0.25">
      <c r="B30" s="52" t="s">
        <v>66</v>
      </c>
      <c r="C30" s="47">
        <f>SUM(C8:C29)</f>
        <v>640</v>
      </c>
      <c r="D30" s="47">
        <f>SUM(D8:D29)</f>
        <v>558</v>
      </c>
      <c r="E30" s="47">
        <f>SUM(E8:E29)</f>
        <v>587</v>
      </c>
      <c r="F30" s="47"/>
      <c r="G30" s="47"/>
      <c r="H30" s="47"/>
      <c r="I30" s="47"/>
      <c r="J30" s="47"/>
      <c r="K30" s="47"/>
      <c r="L30" s="47"/>
      <c r="M30" s="47"/>
      <c r="N30" s="47"/>
      <c r="O30" s="47">
        <f>SUM(Table2[[#This Row],[2022/04]:[2023/03]])</f>
        <v>1785</v>
      </c>
    </row>
  </sheetData>
  <phoneticPr fontId="10" type="noConversion"/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4:O33"/>
  <sheetViews>
    <sheetView showGridLines="0" showRowColHeaders="0" topLeftCell="A5" zoomScaleNormal="100" workbookViewId="0">
      <selection activeCell="D33" sqref="D33"/>
    </sheetView>
  </sheetViews>
  <sheetFormatPr defaultColWidth="9.140625" defaultRowHeight="15" x14ac:dyDescent="0.2"/>
  <cols>
    <col min="1" max="1" width="5.42578125" style="1" customWidth="1"/>
    <col min="2" max="2" width="58.7109375" style="1" bestFit="1" customWidth="1"/>
    <col min="3" max="14" width="9.85546875" style="1" customWidth="1"/>
    <col min="15" max="15" width="6.42578125" style="1" bestFit="1" customWidth="1"/>
    <col min="16" max="16384" width="9.140625" style="1"/>
  </cols>
  <sheetData>
    <row r="4" spans="2:15" ht="15.75" x14ac:dyDescent="0.25">
      <c r="B4"/>
      <c r="C4"/>
      <c r="D4"/>
      <c r="E4"/>
      <c r="F4"/>
    </row>
    <row r="5" spans="2:15" ht="15.75" x14ac:dyDescent="0.25">
      <c r="B5"/>
      <c r="C5"/>
      <c r="D5"/>
      <c r="E5"/>
      <c r="F5"/>
    </row>
    <row r="6" spans="2:15" ht="9" customHeight="1" x14ac:dyDescent="0.25">
      <c r="B6" s="8"/>
      <c r="C6" s="8"/>
      <c r="D6" s="8"/>
      <c r="E6" s="8"/>
      <c r="F6" s="8"/>
      <c r="G6" s="8"/>
      <c r="H6" s="8"/>
    </row>
    <row r="7" spans="2:15" ht="15.75" x14ac:dyDescent="0.25">
      <c r="B7" s="19" t="s">
        <v>18</v>
      </c>
      <c r="C7" s="14" t="s">
        <v>108</v>
      </c>
      <c r="D7" s="14" t="s">
        <v>109</v>
      </c>
      <c r="E7" s="14" t="s">
        <v>110</v>
      </c>
      <c r="F7" s="14" t="s">
        <v>111</v>
      </c>
      <c r="G7" s="14" t="s">
        <v>112</v>
      </c>
      <c r="H7" s="14" t="s">
        <v>113</v>
      </c>
      <c r="I7" s="14" t="s">
        <v>114</v>
      </c>
      <c r="J7" s="14" t="s">
        <v>115</v>
      </c>
      <c r="K7" s="14" t="s">
        <v>116</v>
      </c>
      <c r="L7" s="14" t="s">
        <v>119</v>
      </c>
      <c r="M7" s="14" t="s">
        <v>118</v>
      </c>
      <c r="N7" s="14" t="s">
        <v>117</v>
      </c>
      <c r="O7" s="20" t="s">
        <v>1</v>
      </c>
    </row>
    <row r="8" spans="2:15" ht="15.75" x14ac:dyDescent="0.25">
      <c r="B8" s="23" t="s">
        <v>13</v>
      </c>
      <c r="C8" s="24">
        <v>369</v>
      </c>
      <c r="D8" s="21">
        <v>306</v>
      </c>
      <c r="E8" s="21">
        <v>331</v>
      </c>
      <c r="F8" s="21"/>
      <c r="G8" s="21"/>
      <c r="H8" s="21"/>
      <c r="I8" s="21"/>
      <c r="J8" s="21"/>
      <c r="K8" s="23"/>
      <c r="L8" s="23"/>
      <c r="M8" s="21"/>
      <c r="N8" s="21"/>
      <c r="O8" s="22">
        <f>SUM(Table4[[#This Row],[2022/04]:[2023/03]])</f>
        <v>1006</v>
      </c>
    </row>
    <row r="9" spans="2:15" ht="15.75" x14ac:dyDescent="0.25">
      <c r="B9" s="23" t="s">
        <v>14</v>
      </c>
      <c r="C9" s="24">
        <v>63</v>
      </c>
      <c r="D9" s="21">
        <v>50</v>
      </c>
      <c r="E9" s="21">
        <v>77</v>
      </c>
      <c r="F9" s="21"/>
      <c r="G9" s="21"/>
      <c r="H9" s="21"/>
      <c r="I9" s="21"/>
      <c r="J9" s="21"/>
      <c r="K9" s="23"/>
      <c r="L9" s="23"/>
      <c r="M9" s="21"/>
      <c r="N9" s="21"/>
      <c r="O9" s="22">
        <f>SUM(Table4[[#This Row],[2022/04]:[2023/03]])</f>
        <v>190</v>
      </c>
    </row>
    <row r="10" spans="2:15" ht="15.75" x14ac:dyDescent="0.25">
      <c r="B10" s="23" t="s">
        <v>15</v>
      </c>
      <c r="C10" s="24">
        <v>46</v>
      </c>
      <c r="D10" s="21">
        <v>56</v>
      </c>
      <c r="E10" s="21">
        <v>40</v>
      </c>
      <c r="F10" s="21"/>
      <c r="G10" s="21"/>
      <c r="H10" s="21"/>
      <c r="I10" s="21"/>
      <c r="J10" s="21"/>
      <c r="K10" s="23"/>
      <c r="L10" s="23"/>
      <c r="M10" s="21"/>
      <c r="N10" s="21"/>
      <c r="O10" s="22">
        <f>SUM(Table4[[#This Row],[2022/04]:[2023/03]])</f>
        <v>142</v>
      </c>
    </row>
    <row r="11" spans="2:15" ht="15.75" x14ac:dyDescent="0.25">
      <c r="B11" s="23" t="s">
        <v>7</v>
      </c>
      <c r="C11" s="24">
        <v>34</v>
      </c>
      <c r="D11" s="21">
        <v>36</v>
      </c>
      <c r="E11" s="21">
        <v>24</v>
      </c>
      <c r="F11" s="21"/>
      <c r="G11" s="21"/>
      <c r="H11" s="21"/>
      <c r="I11" s="21"/>
      <c r="J11" s="21"/>
      <c r="K11" s="23"/>
      <c r="L11" s="23"/>
      <c r="M11" s="21"/>
      <c r="N11" s="21"/>
      <c r="O11" s="22">
        <f>SUM(Table4[[#This Row],[2022/04]:[2023/03]])</f>
        <v>94</v>
      </c>
    </row>
    <row r="12" spans="2:15" ht="15.75" x14ac:dyDescent="0.25">
      <c r="B12" s="23" t="s">
        <v>16</v>
      </c>
      <c r="C12" s="24">
        <v>25</v>
      </c>
      <c r="D12" s="21">
        <v>36</v>
      </c>
      <c r="E12" s="21">
        <v>31</v>
      </c>
      <c r="F12" s="21"/>
      <c r="G12" s="21"/>
      <c r="H12" s="21"/>
      <c r="I12" s="21"/>
      <c r="J12" s="21"/>
      <c r="K12" s="23"/>
      <c r="L12" s="23"/>
      <c r="M12" s="21"/>
      <c r="N12" s="21"/>
      <c r="O12" s="22">
        <f>SUM(Table4[[#This Row],[2022/04]:[2023/03]])</f>
        <v>92</v>
      </c>
    </row>
    <row r="13" spans="2:15" ht="15.75" x14ac:dyDescent="0.25">
      <c r="B13" s="23" t="s">
        <v>17</v>
      </c>
      <c r="C13" s="24">
        <v>28</v>
      </c>
      <c r="D13" s="21">
        <v>24</v>
      </c>
      <c r="E13" s="21">
        <v>34</v>
      </c>
      <c r="F13" s="21"/>
      <c r="G13" s="21"/>
      <c r="H13" s="21"/>
      <c r="I13" s="21"/>
      <c r="J13" s="21"/>
      <c r="K13" s="23"/>
      <c r="L13" s="23"/>
      <c r="M13" s="21"/>
      <c r="N13" s="21"/>
      <c r="O13" s="22">
        <f>SUM(Table4[[#This Row],[2022/04]:[2023/03]])</f>
        <v>86</v>
      </c>
    </row>
    <row r="14" spans="2:15" ht="15.75" x14ac:dyDescent="0.25">
      <c r="B14" s="23" t="s">
        <v>9</v>
      </c>
      <c r="C14" s="24">
        <v>19</v>
      </c>
      <c r="D14" s="21">
        <v>14</v>
      </c>
      <c r="E14" s="21">
        <v>23</v>
      </c>
      <c r="F14" s="21"/>
      <c r="G14" s="21"/>
      <c r="H14" s="21"/>
      <c r="I14" s="21"/>
      <c r="J14" s="21"/>
      <c r="K14" s="23"/>
      <c r="L14" s="23"/>
      <c r="M14" s="21"/>
      <c r="N14" s="21"/>
      <c r="O14" s="22">
        <f>SUM(Table4[[#This Row],[2022/04]:[2023/03]])</f>
        <v>56</v>
      </c>
    </row>
    <row r="15" spans="2:15" ht="15.75" x14ac:dyDescent="0.25">
      <c r="B15" s="23" t="s">
        <v>10</v>
      </c>
      <c r="C15" s="24">
        <v>20</v>
      </c>
      <c r="D15" s="21">
        <v>19</v>
      </c>
      <c r="E15" s="21">
        <v>9</v>
      </c>
      <c r="F15" s="21"/>
      <c r="G15" s="21"/>
      <c r="H15" s="21"/>
      <c r="I15" s="21"/>
      <c r="J15" s="21"/>
      <c r="K15" s="23"/>
      <c r="L15" s="23"/>
      <c r="M15" s="21"/>
      <c r="N15" s="21"/>
      <c r="O15" s="22">
        <f>SUM(Table4[[#This Row],[2022/04]:[2023/03]])</f>
        <v>48</v>
      </c>
    </row>
    <row r="16" spans="2:15" ht="15.75" x14ac:dyDescent="0.25">
      <c r="B16" s="23" t="s">
        <v>12</v>
      </c>
      <c r="C16" s="24">
        <v>8</v>
      </c>
      <c r="D16" s="21">
        <v>7</v>
      </c>
      <c r="E16" s="21">
        <v>6</v>
      </c>
      <c r="F16" s="21"/>
      <c r="G16" s="21"/>
      <c r="H16" s="21"/>
      <c r="I16" s="21"/>
      <c r="J16" s="21"/>
      <c r="K16" s="23"/>
      <c r="L16" s="23"/>
      <c r="M16" s="21"/>
      <c r="N16" s="21"/>
      <c r="O16" s="22">
        <f>SUM(Table4[[#This Row],[2022/04]:[2023/03]])</f>
        <v>21</v>
      </c>
    </row>
    <row r="17" spans="2:15" ht="15.75" x14ac:dyDescent="0.25">
      <c r="B17" s="23" t="s">
        <v>81</v>
      </c>
      <c r="C17" s="24">
        <v>6</v>
      </c>
      <c r="D17" s="21">
        <v>4</v>
      </c>
      <c r="E17" s="21">
        <v>2</v>
      </c>
      <c r="F17" s="21"/>
      <c r="G17" s="21"/>
      <c r="H17" s="21"/>
      <c r="I17" s="21"/>
      <c r="J17" s="21"/>
      <c r="K17" s="23"/>
      <c r="L17" s="23"/>
      <c r="M17" s="21"/>
      <c r="N17" s="21"/>
      <c r="O17" s="22">
        <f>SUM(Table4[[#This Row],[2022/04]:[2023/03]])</f>
        <v>12</v>
      </c>
    </row>
    <row r="18" spans="2:15" ht="15.75" x14ac:dyDescent="0.25">
      <c r="B18" s="23" t="s">
        <v>11</v>
      </c>
      <c r="C18" s="24">
        <v>10</v>
      </c>
      <c r="D18" s="21">
        <v>1</v>
      </c>
      <c r="E18" s="21"/>
      <c r="F18" s="21"/>
      <c r="G18" s="21"/>
      <c r="H18" s="21"/>
      <c r="I18" s="21"/>
      <c r="J18" s="21"/>
      <c r="K18" s="23"/>
      <c r="L18" s="23"/>
      <c r="M18" s="21"/>
      <c r="N18" s="21"/>
      <c r="O18" s="22">
        <f>SUM(Table4[[#This Row],[2022/04]:[2023/03]])</f>
        <v>11</v>
      </c>
    </row>
    <row r="19" spans="2:15" ht="15.75" x14ac:dyDescent="0.25">
      <c r="B19" s="23" t="s">
        <v>82</v>
      </c>
      <c r="C19" s="24">
        <v>3</v>
      </c>
      <c r="D19" s="21">
        <v>1</v>
      </c>
      <c r="E19" s="21">
        <v>2</v>
      </c>
      <c r="F19" s="21"/>
      <c r="G19" s="21"/>
      <c r="H19" s="21"/>
      <c r="I19" s="21"/>
      <c r="J19" s="21"/>
      <c r="K19" s="23"/>
      <c r="L19" s="23"/>
      <c r="M19" s="21"/>
      <c r="N19" s="21"/>
      <c r="O19" s="22">
        <f>SUM(Table4[[#This Row],[2022/04]:[2023/03]])</f>
        <v>6</v>
      </c>
    </row>
    <row r="20" spans="2:15" ht="15.75" x14ac:dyDescent="0.25">
      <c r="B20" s="23" t="s">
        <v>68</v>
      </c>
      <c r="C20" s="24">
        <v>3</v>
      </c>
      <c r="D20" s="21">
        <v>1</v>
      </c>
      <c r="E20" s="21"/>
      <c r="F20" s="21"/>
      <c r="G20" s="21"/>
      <c r="H20" s="21"/>
      <c r="I20" s="21"/>
      <c r="J20" s="21"/>
      <c r="K20" s="23"/>
      <c r="L20" s="23"/>
      <c r="M20" s="21"/>
      <c r="N20" s="21"/>
      <c r="O20" s="22">
        <f>SUM(Table4[[#This Row],[2022/04]:[2023/03]])</f>
        <v>4</v>
      </c>
    </row>
    <row r="21" spans="2:15" ht="15.75" x14ac:dyDescent="0.25">
      <c r="B21" s="46" t="s">
        <v>75</v>
      </c>
      <c r="C21" s="44">
        <v>1</v>
      </c>
      <c r="D21" s="44">
        <v>2</v>
      </c>
      <c r="E21" s="44"/>
      <c r="F21" s="44"/>
      <c r="G21" s="44"/>
      <c r="H21" s="44"/>
      <c r="I21" s="44"/>
      <c r="J21" s="44"/>
      <c r="K21" s="23"/>
      <c r="L21" s="23"/>
      <c r="M21" s="44"/>
      <c r="N21" s="44"/>
      <c r="O21" s="45">
        <f>SUM(Table4[[#This Row],[2022/04]:[2023/03]])</f>
        <v>3</v>
      </c>
    </row>
    <row r="22" spans="2:15" ht="15.75" x14ac:dyDescent="0.25">
      <c r="B22" s="50"/>
      <c r="C22" s="47">
        <v>1</v>
      </c>
      <c r="D22" s="47"/>
      <c r="E22" s="47">
        <v>2</v>
      </c>
      <c r="F22" s="47"/>
      <c r="G22" s="47"/>
      <c r="H22" s="47"/>
      <c r="I22" s="47"/>
      <c r="J22" s="47"/>
      <c r="K22" s="23"/>
      <c r="L22" s="23"/>
      <c r="M22" s="47"/>
      <c r="N22" s="47"/>
      <c r="O22" s="48">
        <f>SUM(Table4[[#This Row],[2022/04]:[2023/03]])</f>
        <v>3</v>
      </c>
    </row>
    <row r="23" spans="2:15" ht="15.75" x14ac:dyDescent="0.25">
      <c r="B23" s="46" t="s">
        <v>8</v>
      </c>
      <c r="C23" s="44">
        <v>1</v>
      </c>
      <c r="D23" s="44">
        <v>1</v>
      </c>
      <c r="E23" s="44">
        <v>1</v>
      </c>
      <c r="F23" s="44"/>
      <c r="G23" s="44"/>
      <c r="H23" s="44"/>
      <c r="I23" s="44"/>
      <c r="J23" s="44"/>
      <c r="K23" s="23"/>
      <c r="L23" s="23"/>
      <c r="M23" s="44"/>
      <c r="N23" s="44"/>
      <c r="O23" s="45">
        <f>SUM(Table4[[#This Row],[2022/04]:[2023/03]])</f>
        <v>3</v>
      </c>
    </row>
    <row r="24" spans="2:15" ht="15.75" x14ac:dyDescent="0.25">
      <c r="B24" s="46" t="s">
        <v>70</v>
      </c>
      <c r="C24" s="44">
        <v>1</v>
      </c>
      <c r="D24" s="44"/>
      <c r="E24" s="44">
        <v>1</v>
      </c>
      <c r="F24" s="44"/>
      <c r="G24" s="44"/>
      <c r="H24" s="44"/>
      <c r="I24" s="44"/>
      <c r="J24" s="44"/>
      <c r="K24" s="23"/>
      <c r="L24" s="23"/>
      <c r="M24" s="44"/>
      <c r="N24" s="44"/>
      <c r="O24" s="45">
        <f>SUM(Table4[[#This Row],[2022/04]:[2023/03]])</f>
        <v>2</v>
      </c>
    </row>
    <row r="25" spans="2:15" ht="15.75" x14ac:dyDescent="0.25">
      <c r="B25" s="46" t="s">
        <v>69</v>
      </c>
      <c r="C25" s="44">
        <v>1</v>
      </c>
      <c r="D25" s="44"/>
      <c r="E25" s="44">
        <v>1</v>
      </c>
      <c r="F25" s="44"/>
      <c r="G25" s="44"/>
      <c r="H25" s="44"/>
      <c r="I25" s="44"/>
      <c r="J25" s="44"/>
      <c r="K25" s="23"/>
      <c r="L25" s="23"/>
      <c r="M25" s="44"/>
      <c r="N25" s="44"/>
      <c r="O25" s="45">
        <f>SUM(Table4[[#This Row],[2022/04]:[2023/03]])</f>
        <v>2</v>
      </c>
    </row>
    <row r="26" spans="2:15" ht="15.75" x14ac:dyDescent="0.25">
      <c r="B26" s="46" t="s">
        <v>67</v>
      </c>
      <c r="C26" s="44"/>
      <c r="D26" s="44"/>
      <c r="E26" s="44">
        <v>1</v>
      </c>
      <c r="F26" s="44"/>
      <c r="G26" s="44"/>
      <c r="H26" s="44"/>
      <c r="I26" s="44"/>
      <c r="J26" s="44"/>
      <c r="K26" s="23"/>
      <c r="L26" s="23"/>
      <c r="M26" s="44"/>
      <c r="N26" s="44"/>
      <c r="O26" s="45">
        <f>SUM(Table4[[#This Row],[2022/04]:[2023/03]])</f>
        <v>1</v>
      </c>
    </row>
    <row r="27" spans="2:15" ht="15.75" x14ac:dyDescent="0.25">
      <c r="B27" s="33" t="s">
        <v>71</v>
      </c>
      <c r="C27" s="44">
        <v>1</v>
      </c>
      <c r="D27" s="44"/>
      <c r="E27" s="44"/>
      <c r="F27" s="44"/>
      <c r="G27" s="44"/>
      <c r="H27" s="44"/>
      <c r="I27" s="44"/>
      <c r="J27" s="44"/>
      <c r="K27" s="23"/>
      <c r="L27" s="23"/>
      <c r="M27" s="44"/>
      <c r="N27" s="44"/>
      <c r="O27" s="45">
        <f>SUM(Table4[[#This Row],[2022/04]:[2023/03]])</f>
        <v>1</v>
      </c>
    </row>
    <row r="28" spans="2:15" ht="15.75" x14ac:dyDescent="0.25">
      <c r="B28" s="33" t="s">
        <v>74</v>
      </c>
      <c r="C28" s="30"/>
      <c r="D28" s="30"/>
      <c r="E28" s="30">
        <v>1</v>
      </c>
      <c r="F28" s="30"/>
      <c r="G28" s="30"/>
      <c r="H28" s="30"/>
      <c r="I28" s="30"/>
      <c r="J28" s="30"/>
      <c r="K28" s="23"/>
      <c r="L28" s="23"/>
      <c r="M28" s="30"/>
      <c r="N28" s="30"/>
      <c r="O28" s="31">
        <f>SUM(Table4[[#This Row],[2022/04]:[2023/03]])</f>
        <v>1</v>
      </c>
    </row>
    <row r="29" spans="2:15" ht="15.75" x14ac:dyDescent="0.25">
      <c r="B29" s="33" t="s">
        <v>120</v>
      </c>
      <c r="C29" s="30"/>
      <c r="D29" s="30"/>
      <c r="E29" s="30">
        <v>1</v>
      </c>
      <c r="F29" s="30"/>
      <c r="G29" s="30"/>
      <c r="H29" s="30"/>
      <c r="I29" s="30"/>
      <c r="J29" s="30"/>
      <c r="K29" s="23"/>
      <c r="L29" s="23"/>
      <c r="M29" s="30"/>
      <c r="N29" s="30"/>
      <c r="O29" s="31">
        <f>SUM(Table4[[#This Row],[2022/04]:[2023/03]])</f>
        <v>1</v>
      </c>
    </row>
    <row r="30" spans="2:15" ht="15.75" x14ac:dyDescent="0.25">
      <c r="B30" s="49" t="s">
        <v>75</v>
      </c>
      <c r="C30" s="21"/>
      <c r="D30" s="21"/>
      <c r="E30" s="21"/>
      <c r="F30" s="21"/>
      <c r="G30" s="21"/>
      <c r="H30" s="21"/>
      <c r="I30" s="21"/>
      <c r="J30" s="21"/>
      <c r="K30" s="23"/>
      <c r="L30" s="23"/>
      <c r="M30" s="21"/>
      <c r="N30" s="21"/>
      <c r="O30" s="22">
        <f>SUM(Table4[[#This Row],[2022/04]:[2023/03]])</f>
        <v>0</v>
      </c>
    </row>
    <row r="31" spans="2:15" ht="15.75" x14ac:dyDescent="0.25">
      <c r="B31" s="33" t="s">
        <v>85</v>
      </c>
      <c r="C31" s="30"/>
      <c r="D31" s="30"/>
      <c r="E31" s="30"/>
      <c r="F31" s="30"/>
      <c r="G31" s="30"/>
      <c r="H31" s="30"/>
      <c r="I31" s="30"/>
      <c r="J31" s="30"/>
      <c r="K31" s="23"/>
      <c r="L31" s="23"/>
      <c r="M31" s="30"/>
      <c r="N31" s="30"/>
      <c r="O31" s="31">
        <f>SUM(Table4[[#This Row],[2022/04]:[2023/03]])</f>
        <v>0</v>
      </c>
    </row>
    <row r="32" spans="2:15" ht="15.75" x14ac:dyDescent="0.25">
      <c r="B32" s="49" t="s">
        <v>90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>
        <f>SUM(Table4[[#This Row],[2022/04]:[2023/03]])</f>
        <v>0</v>
      </c>
    </row>
    <row r="33" spans="2:15" ht="15.75" x14ac:dyDescent="0.25">
      <c r="B33" s="50" t="s">
        <v>66</v>
      </c>
      <c r="C33" s="47">
        <f>SUM(C8:C32)</f>
        <v>640</v>
      </c>
      <c r="D33" s="47">
        <f t="shared" ref="D33:E33" si="0">SUM(D8:D32)</f>
        <v>558</v>
      </c>
      <c r="E33" s="47">
        <f t="shared" si="0"/>
        <v>587</v>
      </c>
      <c r="F33" s="47"/>
      <c r="G33" s="47"/>
      <c r="H33" s="47"/>
      <c r="I33" s="47"/>
      <c r="J33" s="47"/>
      <c r="K33" s="47"/>
      <c r="L33" s="47"/>
      <c r="M33" s="47"/>
      <c r="N33" s="47"/>
      <c r="O33" s="48">
        <f>SUM(Table4[[#This Row],[2022/04]:[2023/03]])</f>
        <v>1785</v>
      </c>
    </row>
  </sheetData>
  <phoneticPr fontId="10" type="noConversion"/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B1:O19"/>
  <sheetViews>
    <sheetView showGridLines="0" showRowColHeaders="0" zoomScaleNormal="100" workbookViewId="0">
      <selection activeCell="M21" sqref="M21"/>
    </sheetView>
  </sheetViews>
  <sheetFormatPr defaultColWidth="9.140625" defaultRowHeight="15" x14ac:dyDescent="0.2"/>
  <cols>
    <col min="1" max="1" width="5.42578125" style="1" customWidth="1"/>
    <col min="2" max="2" width="45.140625" style="1" customWidth="1"/>
    <col min="3" max="14" width="9.85546875" style="1" customWidth="1"/>
    <col min="15" max="16384" width="9.140625" style="1"/>
  </cols>
  <sheetData>
    <row r="1" spans="2:15" customFormat="1" x14ac:dyDescent="0.25"/>
    <row r="2" spans="2:15" customFormat="1" x14ac:dyDescent="0.25"/>
    <row r="3" spans="2:15" customFormat="1" x14ac:dyDescent="0.25"/>
    <row r="4" spans="2:15" customFormat="1" x14ac:dyDescent="0.25"/>
    <row r="5" spans="2:15" customFormat="1" x14ac:dyDescent="0.25"/>
    <row r="6" spans="2:15" ht="13.5" customHeight="1" x14ac:dyDescent="0.25">
      <c r="B6" s="9"/>
      <c r="C6" s="9"/>
      <c r="D6" s="9"/>
      <c r="E6" s="9"/>
      <c r="F6" s="9"/>
      <c r="G6" s="9"/>
      <c r="H6" s="9"/>
      <c r="I6" s="9"/>
      <c r="J6" s="9"/>
    </row>
    <row r="7" spans="2:15" ht="15.75" x14ac:dyDescent="0.25">
      <c r="B7" s="19" t="s">
        <v>27</v>
      </c>
      <c r="C7" s="14" t="s">
        <v>108</v>
      </c>
      <c r="D7" s="14" t="s">
        <v>109</v>
      </c>
      <c r="E7" s="14" t="s">
        <v>110</v>
      </c>
      <c r="F7" s="14" t="s">
        <v>111</v>
      </c>
      <c r="G7" s="14" t="s">
        <v>112</v>
      </c>
      <c r="H7" s="14" t="s">
        <v>113</v>
      </c>
      <c r="I7" s="14" t="s">
        <v>114</v>
      </c>
      <c r="J7" s="14" t="s">
        <v>115</v>
      </c>
      <c r="K7" s="14" t="s">
        <v>116</v>
      </c>
      <c r="L7" s="14" t="s">
        <v>119</v>
      </c>
      <c r="M7" s="14" t="s">
        <v>118</v>
      </c>
      <c r="N7" s="14" t="s">
        <v>117</v>
      </c>
      <c r="O7" s="20" t="s">
        <v>1</v>
      </c>
    </row>
    <row r="8" spans="2:15" ht="15.75" x14ac:dyDescent="0.25">
      <c r="B8" s="23" t="s">
        <v>63</v>
      </c>
      <c r="C8" s="23">
        <v>1</v>
      </c>
      <c r="D8" s="23">
        <v>2</v>
      </c>
      <c r="E8" s="23"/>
      <c r="F8" s="23"/>
      <c r="G8" s="23"/>
      <c r="H8" s="23"/>
      <c r="I8" s="23"/>
      <c r="J8" s="23"/>
      <c r="K8" s="23"/>
      <c r="L8" s="23"/>
      <c r="M8" s="30"/>
      <c r="N8" s="30"/>
      <c r="O8" s="31">
        <f>SUM(Table5[[#This Row],[2022/04]:[2023/03]])</f>
        <v>3</v>
      </c>
    </row>
    <row r="9" spans="2:15" ht="15.75" x14ac:dyDescent="0.25">
      <c r="B9" s="23" t="s">
        <v>26</v>
      </c>
      <c r="C9" s="23">
        <v>69</v>
      </c>
      <c r="D9" s="23">
        <v>82</v>
      </c>
      <c r="E9" s="23">
        <v>61</v>
      </c>
      <c r="F9" s="23"/>
      <c r="G9" s="23"/>
      <c r="H9" s="23"/>
      <c r="I9" s="23"/>
      <c r="J9" s="23"/>
      <c r="K9" s="23"/>
      <c r="L9" s="23"/>
      <c r="M9" s="21"/>
      <c r="N9" s="21"/>
      <c r="O9" s="22">
        <f>SUM(Table5[[#This Row],[2022/04]:[2023/03]])</f>
        <v>212</v>
      </c>
    </row>
    <row r="10" spans="2:15" ht="15.75" x14ac:dyDescent="0.25">
      <c r="B10" s="23" t="s">
        <v>64</v>
      </c>
      <c r="C10" s="23"/>
      <c r="D10" s="23">
        <v>1</v>
      </c>
      <c r="E10" s="23"/>
      <c r="F10" s="23"/>
      <c r="G10" s="23"/>
      <c r="H10" s="23"/>
      <c r="I10" s="23"/>
      <c r="J10" s="23"/>
      <c r="K10" s="23"/>
      <c r="L10" s="23"/>
      <c r="M10" s="21"/>
      <c r="N10" s="21"/>
      <c r="O10" s="22">
        <f>SUM(Table5[[#This Row],[2022/04]:[2023/03]])</f>
        <v>1</v>
      </c>
    </row>
    <row r="11" spans="2:15" ht="15.75" x14ac:dyDescent="0.25">
      <c r="B11" s="23" t="s">
        <v>25</v>
      </c>
      <c r="C11" s="23">
        <v>34</v>
      </c>
      <c r="D11" s="23">
        <v>20</v>
      </c>
      <c r="E11" s="23">
        <v>17</v>
      </c>
      <c r="F11" s="23"/>
      <c r="G11" s="23"/>
      <c r="H11" s="23"/>
      <c r="I11" s="23"/>
      <c r="J11" s="23"/>
      <c r="K11" s="23"/>
      <c r="L11" s="23"/>
      <c r="M11" s="21"/>
      <c r="N11" s="21"/>
      <c r="O11" s="22">
        <f>SUM(Table5[[#This Row],[2022/04]:[2023/03]])</f>
        <v>71</v>
      </c>
    </row>
    <row r="12" spans="2:15" ht="15.75" x14ac:dyDescent="0.25">
      <c r="B12" s="23" t="s">
        <v>24</v>
      </c>
      <c r="C12" s="23">
        <v>23</v>
      </c>
      <c r="D12" s="23">
        <v>17</v>
      </c>
      <c r="E12" s="23">
        <v>21</v>
      </c>
      <c r="F12" s="23"/>
      <c r="G12" s="23"/>
      <c r="H12" s="23"/>
      <c r="I12" s="23"/>
      <c r="J12" s="23"/>
      <c r="K12" s="23"/>
      <c r="L12" s="23"/>
      <c r="M12" s="21"/>
      <c r="N12" s="21"/>
      <c r="O12" s="22">
        <f>SUM(Table5[[#This Row],[2022/04]:[2023/03]])</f>
        <v>61</v>
      </c>
    </row>
    <row r="13" spans="2:15" ht="15.75" x14ac:dyDescent="0.25">
      <c r="B13" s="23" t="s">
        <v>23</v>
      </c>
      <c r="C13" s="23">
        <v>482</v>
      </c>
      <c r="D13" s="23">
        <v>397</v>
      </c>
      <c r="E13" s="23">
        <v>456</v>
      </c>
      <c r="F13" s="23"/>
      <c r="G13" s="23"/>
      <c r="H13" s="23"/>
      <c r="I13" s="23"/>
      <c r="J13" s="23"/>
      <c r="K13" s="23"/>
      <c r="L13" s="23"/>
      <c r="M13" s="21"/>
      <c r="N13" s="21"/>
      <c r="O13" s="22">
        <f>SUM(Table5[[#This Row],[2022/04]:[2023/03]])</f>
        <v>1335</v>
      </c>
    </row>
    <row r="14" spans="2:15" ht="15.75" x14ac:dyDescent="0.25">
      <c r="B14" s="23" t="s">
        <v>22</v>
      </c>
      <c r="C14" s="23">
        <v>1</v>
      </c>
      <c r="D14" s="23">
        <v>1</v>
      </c>
      <c r="E14" s="23"/>
      <c r="F14" s="23"/>
      <c r="G14" s="23"/>
      <c r="H14" s="23"/>
      <c r="I14" s="23"/>
      <c r="J14" s="23"/>
      <c r="K14" s="23"/>
      <c r="L14" s="23"/>
      <c r="M14" s="21"/>
      <c r="N14" s="21"/>
      <c r="O14" s="22">
        <f>SUM(Table5[[#This Row],[2022/04]:[2023/03]])</f>
        <v>2</v>
      </c>
    </row>
    <row r="15" spans="2:15" ht="15.75" x14ac:dyDescent="0.25">
      <c r="B15" s="23" t="s">
        <v>21</v>
      </c>
      <c r="C15" s="23">
        <v>7</v>
      </c>
      <c r="D15" s="23">
        <v>17</v>
      </c>
      <c r="E15" s="23">
        <v>12</v>
      </c>
      <c r="F15" s="23"/>
      <c r="G15" s="23"/>
      <c r="H15" s="23"/>
      <c r="I15" s="23"/>
      <c r="J15" s="23"/>
      <c r="K15" s="23"/>
      <c r="L15" s="23"/>
      <c r="M15" s="21"/>
      <c r="N15" s="21"/>
      <c r="O15" s="22">
        <f>SUM(Table5[[#This Row],[2022/04]:[2023/03]])</f>
        <v>36</v>
      </c>
    </row>
    <row r="16" spans="2:15" ht="15.75" x14ac:dyDescent="0.25">
      <c r="B16" s="23" t="s">
        <v>20</v>
      </c>
      <c r="C16" s="23">
        <v>20</v>
      </c>
      <c r="D16" s="23">
        <v>20</v>
      </c>
      <c r="E16" s="23">
        <v>16</v>
      </c>
      <c r="F16" s="23"/>
      <c r="G16" s="23"/>
      <c r="H16" s="23"/>
      <c r="I16" s="23"/>
      <c r="J16" s="23"/>
      <c r="K16" s="23"/>
      <c r="L16" s="23"/>
      <c r="M16" s="21"/>
      <c r="N16" s="21"/>
      <c r="O16" s="22">
        <f>SUM(Table5[[#This Row],[2022/04]:[2023/03]])</f>
        <v>56</v>
      </c>
    </row>
    <row r="17" spans="2:15" ht="15.75" x14ac:dyDescent="0.25">
      <c r="B17" s="23" t="s">
        <v>40</v>
      </c>
      <c r="C17" s="23"/>
      <c r="D17" s="23"/>
      <c r="E17" s="23">
        <v>1</v>
      </c>
      <c r="F17" s="23"/>
      <c r="G17" s="23"/>
      <c r="H17" s="23"/>
      <c r="I17" s="23"/>
      <c r="J17" s="23"/>
      <c r="K17" s="23"/>
      <c r="L17" s="23"/>
      <c r="M17" s="21"/>
      <c r="N17" s="21"/>
      <c r="O17" s="22">
        <f>SUM(Table5[[#This Row],[2022/04]:[2023/03]])</f>
        <v>1</v>
      </c>
    </row>
    <row r="18" spans="2:15" ht="15.75" x14ac:dyDescent="0.25">
      <c r="B18" s="23" t="s">
        <v>19</v>
      </c>
      <c r="C18" s="23">
        <v>3</v>
      </c>
      <c r="D18" s="23">
        <v>1</v>
      </c>
      <c r="E18" s="23">
        <v>3</v>
      </c>
      <c r="F18" s="23"/>
      <c r="G18" s="23"/>
      <c r="H18" s="23"/>
      <c r="I18" s="23"/>
      <c r="J18" s="23"/>
      <c r="K18" s="23"/>
      <c r="L18" s="23"/>
      <c r="M18" s="30"/>
      <c r="N18" s="30"/>
      <c r="O18" s="31">
        <f>SUM(Table5[[#This Row],[2022/04]:[2023/03]])</f>
        <v>7</v>
      </c>
    </row>
    <row r="19" spans="2:15" ht="15.75" x14ac:dyDescent="0.25">
      <c r="B19" s="34" t="s">
        <v>66</v>
      </c>
      <c r="C19" s="32">
        <f>SUM(C8:C18)</f>
        <v>640</v>
      </c>
      <c r="D19" s="32">
        <f t="shared" ref="D19:E19" si="0">SUM(D8:D18)</f>
        <v>558</v>
      </c>
      <c r="E19" s="32">
        <f t="shared" si="0"/>
        <v>587</v>
      </c>
      <c r="F19" s="32"/>
      <c r="G19" s="32"/>
      <c r="H19" s="32"/>
      <c r="I19" s="32"/>
      <c r="J19" s="32"/>
      <c r="K19" s="32"/>
      <c r="L19" s="32"/>
      <c r="M19" s="32"/>
      <c r="N19" s="32"/>
      <c r="O19" s="45">
        <f>SUM(Table5[[#This Row],[2022/04]:[2023/03]])</f>
        <v>1785</v>
      </c>
    </row>
  </sheetData>
  <phoneticPr fontId="10" type="noConversion"/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B3:O21"/>
  <sheetViews>
    <sheetView showGridLines="0" showRowColHeaders="0" zoomScaleNormal="100" workbookViewId="0">
      <selection activeCell="E18" sqref="E18"/>
    </sheetView>
  </sheetViews>
  <sheetFormatPr defaultColWidth="9.140625" defaultRowHeight="15" x14ac:dyDescent="0.2"/>
  <cols>
    <col min="1" max="1" width="5.42578125" style="1" customWidth="1"/>
    <col min="2" max="2" width="24.28515625" style="1" customWidth="1"/>
    <col min="3" max="9" width="14.7109375" style="4" customWidth="1"/>
    <col min="10" max="10" width="14" style="1" customWidth="1"/>
    <col min="11" max="14" width="10.5703125" style="1" customWidth="1"/>
    <col min="15" max="16384" width="9.140625" style="1"/>
  </cols>
  <sheetData>
    <row r="3" spans="2:15" ht="15.75" x14ac:dyDescent="0.25">
      <c r="B3"/>
      <c r="C3"/>
      <c r="D3"/>
      <c r="E3"/>
      <c r="F3"/>
      <c r="G3"/>
      <c r="H3"/>
      <c r="I3"/>
    </row>
    <row r="4" spans="2:15" ht="15.75" x14ac:dyDescent="0.25">
      <c r="B4"/>
      <c r="C4"/>
      <c r="D4"/>
      <c r="E4"/>
      <c r="F4"/>
      <c r="G4"/>
      <c r="H4"/>
      <c r="I4"/>
    </row>
    <row r="5" spans="2:15" ht="15.75" x14ac:dyDescent="0.25">
      <c r="B5"/>
      <c r="C5"/>
      <c r="D5"/>
      <c r="E5"/>
      <c r="F5"/>
      <c r="G5"/>
      <c r="H5"/>
      <c r="I5"/>
      <c r="J5" s="10"/>
    </row>
    <row r="6" spans="2:15" ht="9" customHeight="1" x14ac:dyDescent="0.2">
      <c r="B6" s="11"/>
      <c r="C6" s="11"/>
      <c r="D6" s="11"/>
      <c r="E6" s="11"/>
      <c r="F6" s="11"/>
      <c r="G6" s="11"/>
      <c r="H6" s="11"/>
      <c r="I6" s="11"/>
      <c r="J6" s="10"/>
    </row>
    <row r="7" spans="2:15" x14ac:dyDescent="0.2">
      <c r="B7" s="26" t="s">
        <v>28</v>
      </c>
      <c r="C7" s="26" t="s">
        <v>108</v>
      </c>
      <c r="D7" s="26" t="s">
        <v>109</v>
      </c>
      <c r="E7" s="26" t="s">
        <v>110</v>
      </c>
      <c r="F7" s="26" t="s">
        <v>111</v>
      </c>
      <c r="G7" s="26" t="s">
        <v>112</v>
      </c>
      <c r="H7" s="26" t="s">
        <v>113</v>
      </c>
      <c r="I7" s="26" t="s">
        <v>114</v>
      </c>
      <c r="J7" s="26" t="s">
        <v>115</v>
      </c>
      <c r="K7" s="26" t="s">
        <v>116</v>
      </c>
      <c r="L7" s="14" t="s">
        <v>119</v>
      </c>
      <c r="M7" s="14" t="s">
        <v>118</v>
      </c>
      <c r="N7" s="14" t="s">
        <v>117</v>
      </c>
      <c r="O7" s="15" t="s">
        <v>1</v>
      </c>
    </row>
    <row r="8" spans="2:15" ht="15.75" x14ac:dyDescent="0.25">
      <c r="B8" s="23" t="s">
        <v>34</v>
      </c>
      <c r="C8" s="24">
        <v>137</v>
      </c>
      <c r="D8" s="17">
        <v>140</v>
      </c>
      <c r="E8" s="17">
        <v>125</v>
      </c>
      <c r="F8" s="17"/>
      <c r="G8" s="17"/>
      <c r="H8" s="17"/>
      <c r="I8" s="17"/>
      <c r="J8" s="17"/>
      <c r="K8" s="23"/>
      <c r="L8" s="51"/>
      <c r="M8" s="17"/>
      <c r="N8" s="17"/>
      <c r="O8" s="18">
        <f>SUM(Table6[[#This Row],[2022/04]:[2023/03]])</f>
        <v>402</v>
      </c>
    </row>
    <row r="9" spans="2:15" ht="15.75" x14ac:dyDescent="0.25">
      <c r="B9" s="23" t="s">
        <v>35</v>
      </c>
      <c r="C9" s="24">
        <v>270</v>
      </c>
      <c r="D9" s="17">
        <v>241</v>
      </c>
      <c r="E9" s="17">
        <v>270</v>
      </c>
      <c r="F9" s="17"/>
      <c r="G9" s="17"/>
      <c r="H9" s="17"/>
      <c r="I9" s="17"/>
      <c r="J9" s="17"/>
      <c r="K9" s="23"/>
      <c r="L9" s="51"/>
      <c r="M9" s="17"/>
      <c r="N9" s="17"/>
      <c r="O9" s="18">
        <f>SUM(Table6[[#This Row],[2022/04]:[2023/03]])</f>
        <v>781</v>
      </c>
    </row>
    <row r="10" spans="2:15" ht="15.75" x14ac:dyDescent="0.25">
      <c r="B10" s="23" t="s">
        <v>36</v>
      </c>
      <c r="C10" s="24">
        <v>124</v>
      </c>
      <c r="D10" s="17">
        <v>101</v>
      </c>
      <c r="E10" s="17">
        <v>112</v>
      </c>
      <c r="F10" s="17"/>
      <c r="G10" s="17"/>
      <c r="H10" s="17"/>
      <c r="I10" s="17"/>
      <c r="J10" s="17"/>
      <c r="K10" s="23"/>
      <c r="L10" s="51"/>
      <c r="M10" s="17"/>
      <c r="N10" s="17"/>
      <c r="O10" s="18">
        <f>SUM(Table6[[#This Row],[2022/04]:[2023/03]])</f>
        <v>337</v>
      </c>
    </row>
    <row r="11" spans="2:15" ht="15.75" x14ac:dyDescent="0.25">
      <c r="B11" s="23" t="s">
        <v>37</v>
      </c>
      <c r="C11" s="24">
        <v>74</v>
      </c>
      <c r="D11" s="17">
        <v>57</v>
      </c>
      <c r="E11" s="17">
        <v>61</v>
      </c>
      <c r="F11" s="17"/>
      <c r="G11" s="17"/>
      <c r="H11" s="17"/>
      <c r="I11" s="17"/>
      <c r="J11" s="17"/>
      <c r="K11" s="23"/>
      <c r="L11" s="51"/>
      <c r="M11" s="17"/>
      <c r="N11" s="17"/>
      <c r="O11" s="18">
        <f>SUM(Table6[[#This Row],[2022/04]:[2023/03]])</f>
        <v>192</v>
      </c>
    </row>
    <row r="12" spans="2:15" ht="15.75" x14ac:dyDescent="0.25">
      <c r="B12" s="23" t="s">
        <v>38</v>
      </c>
      <c r="C12" s="24">
        <v>1</v>
      </c>
      <c r="D12" s="17">
        <v>1</v>
      </c>
      <c r="E12" s="17">
        <v>4</v>
      </c>
      <c r="F12" s="17"/>
      <c r="G12" s="17"/>
      <c r="H12" s="17"/>
      <c r="I12" s="17"/>
      <c r="J12" s="17"/>
      <c r="K12" s="23"/>
      <c r="L12" s="51"/>
      <c r="M12" s="17"/>
      <c r="N12" s="17"/>
      <c r="O12" s="18">
        <f>SUM(Table6[[#This Row],[2022/04]:[2023/03]])</f>
        <v>6</v>
      </c>
    </row>
    <row r="13" spans="2:15" ht="15.75" x14ac:dyDescent="0.25">
      <c r="B13" s="41" t="s">
        <v>0</v>
      </c>
      <c r="C13" s="42">
        <v>34</v>
      </c>
      <c r="D13" s="42">
        <v>18</v>
      </c>
      <c r="E13" s="42">
        <v>15</v>
      </c>
      <c r="F13" s="42"/>
      <c r="G13" s="42"/>
      <c r="H13" s="42"/>
      <c r="I13" s="42"/>
      <c r="J13" s="42"/>
      <c r="K13" s="23"/>
      <c r="L13" s="51"/>
      <c r="M13" s="42"/>
      <c r="N13" s="42"/>
      <c r="O13" s="43">
        <f>SUM(Table6[[#This Row],[2022/04]:[2023/03]])</f>
        <v>67</v>
      </c>
    </row>
    <row r="14" spans="2:15" x14ac:dyDescent="0.2">
      <c r="B14" s="26" t="s">
        <v>66</v>
      </c>
      <c r="C14" s="27">
        <f>SUM(C8:C13)</f>
        <v>640</v>
      </c>
      <c r="D14" s="27">
        <f t="shared" ref="D14:E14" si="0">SUM(D8:D13)</f>
        <v>558</v>
      </c>
      <c r="E14" s="27">
        <f t="shared" si="0"/>
        <v>587</v>
      </c>
      <c r="F14" s="27"/>
      <c r="G14" s="27"/>
      <c r="H14" s="27"/>
      <c r="I14" s="27"/>
      <c r="J14" s="27"/>
      <c r="K14" s="27"/>
      <c r="L14" s="27"/>
      <c r="M14" s="27"/>
      <c r="N14" s="27"/>
      <c r="O14" s="16">
        <f>SUM(Table6[[#This Row],[2022/04]:[2023/03]])</f>
        <v>1785</v>
      </c>
    </row>
    <row r="15" spans="2:15" x14ac:dyDescent="0.2">
      <c r="C15" s="1"/>
      <c r="D15" s="1"/>
      <c r="E15" s="1"/>
      <c r="F15" s="1"/>
      <c r="G15" s="1"/>
      <c r="H15" s="1"/>
      <c r="I15" s="1"/>
    </row>
    <row r="16" spans="2:15" x14ac:dyDescent="0.2">
      <c r="C16" s="1"/>
      <c r="D16" s="1"/>
      <c r="E16" s="1"/>
      <c r="F16" s="1"/>
      <c r="G16" s="1"/>
      <c r="H16" s="1"/>
      <c r="I16" s="1"/>
    </row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</sheetData>
  <phoneticPr fontId="10" type="noConversion"/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3399"/>
  </sheetPr>
  <dimension ref="B5:R13"/>
  <sheetViews>
    <sheetView showGridLines="0" showRowColHeaders="0" topLeftCell="A5" zoomScaleNormal="100" workbookViewId="0">
      <selection activeCell="L8" sqref="L8"/>
    </sheetView>
  </sheetViews>
  <sheetFormatPr defaultColWidth="9.140625" defaultRowHeight="15" x14ac:dyDescent="0.2"/>
  <cols>
    <col min="1" max="1" width="5.42578125" style="1" customWidth="1"/>
    <col min="2" max="2" width="29.42578125" style="1" customWidth="1"/>
    <col min="3" max="14" width="10.42578125" style="1" customWidth="1"/>
    <col min="15" max="15" width="6.5703125" style="1" bestFit="1" customWidth="1"/>
    <col min="16" max="16384" width="9.140625" style="1"/>
  </cols>
  <sheetData>
    <row r="5" spans="2:18" ht="15.75" x14ac:dyDescent="0.25">
      <c r="C5"/>
      <c r="D5"/>
      <c r="E5"/>
      <c r="F5" s="10"/>
      <c r="G5" s="10"/>
      <c r="H5" s="10"/>
    </row>
    <row r="6" spans="2:18" ht="13.5" customHeight="1" x14ac:dyDescent="0.25">
      <c r="B6" s="12"/>
      <c r="C6" s="12"/>
      <c r="D6" s="12"/>
      <c r="E6" s="12"/>
      <c r="F6" s="12"/>
      <c r="G6" s="12"/>
      <c r="H6" s="12"/>
      <c r="I6" s="12"/>
      <c r="J6" s="12"/>
    </row>
    <row r="7" spans="2:18" ht="15.75" x14ac:dyDescent="0.25">
      <c r="B7" s="19" t="s">
        <v>33</v>
      </c>
      <c r="C7" s="14" t="s">
        <v>108</v>
      </c>
      <c r="D7" s="14" t="s">
        <v>109</v>
      </c>
      <c r="E7" s="14" t="s">
        <v>110</v>
      </c>
      <c r="F7" s="14" t="s">
        <v>111</v>
      </c>
      <c r="G7" s="14" t="s">
        <v>112</v>
      </c>
      <c r="H7" s="14" t="s">
        <v>113</v>
      </c>
      <c r="I7" s="14" t="s">
        <v>114</v>
      </c>
      <c r="J7" s="14" t="s">
        <v>115</v>
      </c>
      <c r="K7" s="14" t="s">
        <v>116</v>
      </c>
      <c r="L7" s="14" t="s">
        <v>119</v>
      </c>
      <c r="M7" s="14" t="s">
        <v>118</v>
      </c>
      <c r="N7" s="14" t="s">
        <v>117</v>
      </c>
      <c r="O7" s="20" t="s">
        <v>1</v>
      </c>
    </row>
    <row r="8" spans="2:18" s="10" customFormat="1" ht="15.75" x14ac:dyDescent="0.25">
      <c r="B8" s="23" t="s">
        <v>29</v>
      </c>
      <c r="C8" s="23">
        <v>505</v>
      </c>
      <c r="D8" s="23">
        <v>441</v>
      </c>
      <c r="E8" s="23">
        <v>451</v>
      </c>
      <c r="F8" s="23"/>
      <c r="G8" s="23"/>
      <c r="H8" s="23"/>
      <c r="I8" s="23"/>
      <c r="J8" s="23"/>
      <c r="K8" s="23"/>
      <c r="L8" s="23"/>
      <c r="M8" s="21"/>
      <c r="N8" s="21"/>
      <c r="O8" s="22">
        <f>SUM(Table7[[#This Row],[2022/04]:[2023/03]])</f>
        <v>1397</v>
      </c>
      <c r="P8" s="1"/>
      <c r="Q8" s="1"/>
      <c r="R8" s="1"/>
    </row>
    <row r="9" spans="2:18" ht="15.75" x14ac:dyDescent="0.25">
      <c r="B9" s="23" t="s">
        <v>41</v>
      </c>
      <c r="C9" s="23">
        <v>64</v>
      </c>
      <c r="D9" s="23">
        <v>58</v>
      </c>
      <c r="E9" s="23">
        <v>71</v>
      </c>
      <c r="F9" s="23"/>
      <c r="G9" s="23"/>
      <c r="H9" s="23"/>
      <c r="I9" s="23"/>
      <c r="J9" s="23"/>
      <c r="K9" s="23"/>
      <c r="L9" s="23"/>
      <c r="M9" s="21"/>
      <c r="N9" s="21"/>
      <c r="O9" s="22">
        <f>SUM(Table7[[#This Row],[2022/04]:[2023/03]])</f>
        <v>193</v>
      </c>
    </row>
    <row r="10" spans="2:18" ht="15.75" x14ac:dyDescent="0.25">
      <c r="B10" s="23" t="s">
        <v>31</v>
      </c>
      <c r="C10" s="23">
        <v>31</v>
      </c>
      <c r="D10" s="23">
        <v>21</v>
      </c>
      <c r="E10" s="23">
        <v>21</v>
      </c>
      <c r="F10" s="23"/>
      <c r="G10" s="23"/>
      <c r="H10" s="23"/>
      <c r="I10" s="23"/>
      <c r="J10" s="23"/>
      <c r="K10" s="23"/>
      <c r="L10" s="23"/>
      <c r="M10" s="21"/>
      <c r="N10" s="21"/>
      <c r="O10" s="22">
        <f>SUM(Table7[[#This Row],[2022/04]:[2023/03]])</f>
        <v>73</v>
      </c>
    </row>
    <row r="11" spans="2:18" ht="15.75" x14ac:dyDescent="0.25">
      <c r="B11" s="23" t="s">
        <v>32</v>
      </c>
      <c r="C11" s="23">
        <v>24</v>
      </c>
      <c r="D11" s="23">
        <v>21</v>
      </c>
      <c r="E11" s="23">
        <v>19</v>
      </c>
      <c r="F11" s="23"/>
      <c r="G11" s="23"/>
      <c r="H11" s="23"/>
      <c r="I11" s="23"/>
      <c r="J11" s="23"/>
      <c r="K11" s="23"/>
      <c r="L11" s="23"/>
      <c r="M11" s="21"/>
      <c r="N11" s="21"/>
      <c r="O11" s="22">
        <f>SUM(Table7[[#This Row],[2022/04]:[2023/03]])</f>
        <v>64</v>
      </c>
    </row>
    <row r="12" spans="2:18" ht="15.75" x14ac:dyDescent="0.25">
      <c r="B12" s="23" t="s">
        <v>30</v>
      </c>
      <c r="C12" s="23">
        <v>16</v>
      </c>
      <c r="D12" s="23">
        <v>17</v>
      </c>
      <c r="E12" s="23">
        <v>25</v>
      </c>
      <c r="F12" s="23"/>
      <c r="G12" s="23"/>
      <c r="H12" s="23"/>
      <c r="I12" s="23"/>
      <c r="J12" s="23"/>
      <c r="K12" s="23"/>
      <c r="L12" s="23"/>
      <c r="M12" s="21"/>
      <c r="N12" s="21"/>
      <c r="O12" s="22">
        <f>SUM(Table7[[#This Row],[2022/04]:[2023/03]])</f>
        <v>58</v>
      </c>
    </row>
    <row r="13" spans="2:18" ht="15.75" x14ac:dyDescent="0.25">
      <c r="B13" s="28" t="s">
        <v>66</v>
      </c>
      <c r="C13" s="29">
        <f>SUM(C8:C12)</f>
        <v>640</v>
      </c>
      <c r="D13" s="29">
        <f t="shared" ref="D13:E13" si="0">SUM(D8:D12)</f>
        <v>558</v>
      </c>
      <c r="E13" s="29">
        <f t="shared" si="0"/>
        <v>587</v>
      </c>
      <c r="F13" s="29"/>
      <c r="G13" s="29"/>
      <c r="H13" s="29"/>
      <c r="I13" s="29"/>
      <c r="J13" s="29"/>
      <c r="K13" s="29"/>
      <c r="L13" s="29"/>
      <c r="M13" s="29"/>
      <c r="N13" s="29"/>
      <c r="O13" s="35">
        <f>SUM(Table7[[#This Row],[2022/04]:[2023/03]])</f>
        <v>1785</v>
      </c>
    </row>
  </sheetData>
  <phoneticPr fontId="10" type="noConversion"/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3399"/>
  </sheetPr>
  <dimension ref="B5:R28"/>
  <sheetViews>
    <sheetView showGridLines="0" showRowColHeaders="0" zoomScaleNormal="100" workbookViewId="0">
      <selection activeCell="R27" sqref="R27"/>
    </sheetView>
  </sheetViews>
  <sheetFormatPr defaultColWidth="9.140625" defaultRowHeight="15" x14ac:dyDescent="0.2"/>
  <cols>
    <col min="1" max="1" width="5.42578125" style="1" customWidth="1"/>
    <col min="2" max="2" width="29.42578125" style="1" customWidth="1"/>
    <col min="3" max="14" width="10.42578125" style="1" customWidth="1"/>
    <col min="15" max="15" width="6.5703125" style="1" bestFit="1" customWidth="1"/>
    <col min="16" max="16384" width="9.140625" style="1"/>
  </cols>
  <sheetData>
    <row r="5" spans="2:18" ht="15.75" x14ac:dyDescent="0.25">
      <c r="C5"/>
      <c r="D5"/>
      <c r="E5"/>
      <c r="F5" s="10"/>
      <c r="G5" s="10"/>
      <c r="H5" s="10"/>
    </row>
    <row r="6" spans="2:18" ht="13.5" customHeight="1" x14ac:dyDescent="0.25">
      <c r="B6" s="12"/>
      <c r="C6" s="12"/>
      <c r="D6" s="12"/>
      <c r="E6" s="12"/>
      <c r="F6" s="12"/>
      <c r="G6" s="12"/>
      <c r="H6" s="12"/>
      <c r="I6" s="12"/>
      <c r="J6" s="12"/>
    </row>
    <row r="7" spans="2:18" ht="15.75" x14ac:dyDescent="0.25">
      <c r="B7" s="19" t="s">
        <v>33</v>
      </c>
      <c r="C7" s="14" t="s">
        <v>108</v>
      </c>
      <c r="D7" s="14" t="s">
        <v>109</v>
      </c>
      <c r="E7" s="14" t="s">
        <v>110</v>
      </c>
      <c r="F7" s="14" t="s">
        <v>111</v>
      </c>
      <c r="G7" s="14" t="s">
        <v>112</v>
      </c>
      <c r="H7" s="14" t="s">
        <v>113</v>
      </c>
      <c r="I7" s="14" t="s">
        <v>114</v>
      </c>
      <c r="J7" s="14" t="s">
        <v>115</v>
      </c>
      <c r="K7" s="14" t="s">
        <v>116</v>
      </c>
      <c r="L7" s="14" t="s">
        <v>119</v>
      </c>
      <c r="M7" s="14" t="s">
        <v>118</v>
      </c>
      <c r="N7" s="14" t="s">
        <v>117</v>
      </c>
      <c r="O7" s="20" t="s">
        <v>1</v>
      </c>
    </row>
    <row r="8" spans="2:18" s="10" customFormat="1" ht="15.75" x14ac:dyDescent="0.25">
      <c r="B8" s="23" t="s">
        <v>42</v>
      </c>
      <c r="C8" s="23">
        <v>2</v>
      </c>
      <c r="D8" s="23">
        <v>1</v>
      </c>
      <c r="E8" s="23">
        <v>1</v>
      </c>
      <c r="F8" s="23"/>
      <c r="G8" s="23"/>
      <c r="H8" s="23"/>
      <c r="I8" s="23"/>
      <c r="J8" s="23"/>
      <c r="K8" s="23"/>
      <c r="L8" s="23"/>
      <c r="M8" s="21"/>
      <c r="N8" s="21"/>
      <c r="O8" s="22">
        <f>SUM(Table74[[#This Row],[2022/04]:[2023/03]])</f>
        <v>4</v>
      </c>
      <c r="P8" s="1"/>
      <c r="Q8" s="1"/>
      <c r="R8" s="1"/>
    </row>
    <row r="9" spans="2:18" ht="15.75" x14ac:dyDescent="0.25">
      <c r="B9" s="23" t="s">
        <v>43</v>
      </c>
      <c r="C9" s="23">
        <v>4</v>
      </c>
      <c r="D9" s="23">
        <v>4</v>
      </c>
      <c r="E9" s="23">
        <v>6</v>
      </c>
      <c r="F9" s="23"/>
      <c r="G9" s="23"/>
      <c r="H9" s="23"/>
      <c r="I9" s="23"/>
      <c r="J9" s="23"/>
      <c r="K9" s="23"/>
      <c r="L9" s="23"/>
      <c r="M9" s="21"/>
      <c r="N9" s="21"/>
      <c r="O9" s="22">
        <f>SUM(Table74[[#This Row],[2022/04]:[2023/03]])</f>
        <v>14</v>
      </c>
    </row>
    <row r="10" spans="2:18" ht="15.75" x14ac:dyDescent="0.25">
      <c r="B10" s="23" t="s">
        <v>44</v>
      </c>
      <c r="C10" s="23">
        <v>3</v>
      </c>
      <c r="D10" s="23">
        <v>5</v>
      </c>
      <c r="E10" s="23">
        <v>3</v>
      </c>
      <c r="F10" s="23"/>
      <c r="G10" s="23"/>
      <c r="H10" s="23"/>
      <c r="I10" s="23"/>
      <c r="J10" s="23"/>
      <c r="K10" s="23"/>
      <c r="L10" s="23"/>
      <c r="M10" s="21"/>
      <c r="N10" s="21"/>
      <c r="O10" s="22">
        <f>SUM(Table74[[#This Row],[2022/04]:[2023/03]])</f>
        <v>11</v>
      </c>
    </row>
    <row r="11" spans="2:18" ht="15.75" x14ac:dyDescent="0.25">
      <c r="B11" s="23" t="s">
        <v>45</v>
      </c>
      <c r="C11" s="23">
        <v>14</v>
      </c>
      <c r="D11" s="23">
        <v>10</v>
      </c>
      <c r="E11" s="23">
        <v>9</v>
      </c>
      <c r="F11" s="23"/>
      <c r="G11" s="23"/>
      <c r="H11" s="23"/>
      <c r="I11" s="23"/>
      <c r="J11" s="23"/>
      <c r="K11" s="23"/>
      <c r="L11" s="23"/>
      <c r="M11" s="21"/>
      <c r="N11" s="21"/>
      <c r="O11" s="22">
        <f>SUM(Table74[[#This Row],[2022/04]:[2023/03]])</f>
        <v>33</v>
      </c>
    </row>
    <row r="12" spans="2:18" ht="15.75" x14ac:dyDescent="0.25">
      <c r="B12" s="23" t="s">
        <v>46</v>
      </c>
      <c r="C12" s="23">
        <v>10</v>
      </c>
      <c r="D12" s="23">
        <v>1</v>
      </c>
      <c r="E12" s="23"/>
      <c r="F12" s="23"/>
      <c r="G12" s="23"/>
      <c r="H12" s="23"/>
      <c r="I12" s="23"/>
      <c r="J12" s="23"/>
      <c r="K12" s="23"/>
      <c r="L12" s="23"/>
      <c r="M12" s="21"/>
      <c r="N12" s="21"/>
      <c r="O12" s="22">
        <f>SUM(Table74[[#This Row],[2022/04]:[2023/03]])</f>
        <v>11</v>
      </c>
    </row>
    <row r="13" spans="2:18" ht="15.75" x14ac:dyDescent="0.25">
      <c r="B13" s="36" t="s">
        <v>47</v>
      </c>
      <c r="C13" s="23">
        <v>6</v>
      </c>
      <c r="D13" s="23">
        <v>12</v>
      </c>
      <c r="E13" s="23">
        <v>11</v>
      </c>
      <c r="F13" s="23"/>
      <c r="G13" s="23"/>
      <c r="H13" s="23"/>
      <c r="I13" s="23"/>
      <c r="J13" s="23"/>
      <c r="K13" s="23"/>
      <c r="L13" s="23"/>
      <c r="M13" s="21"/>
      <c r="N13" s="21"/>
      <c r="O13" s="22">
        <f>SUM(Table74[[#This Row],[2022/04]:[2023/03]])</f>
        <v>29</v>
      </c>
    </row>
    <row r="14" spans="2:18" ht="15.75" x14ac:dyDescent="0.25">
      <c r="B14" s="37" t="s">
        <v>48</v>
      </c>
      <c r="C14" s="23">
        <v>15</v>
      </c>
      <c r="D14" s="23">
        <v>8</v>
      </c>
      <c r="E14" s="23">
        <v>10</v>
      </c>
      <c r="F14" s="23"/>
      <c r="G14" s="23"/>
      <c r="H14" s="23"/>
      <c r="I14" s="23"/>
      <c r="J14" s="23"/>
      <c r="K14" s="23"/>
      <c r="L14" s="23"/>
      <c r="M14" s="38"/>
      <c r="N14" s="38"/>
      <c r="O14" s="22">
        <f>SUM(Table74[[#This Row],[2022/04]:[2023/03]])</f>
        <v>33</v>
      </c>
    </row>
    <row r="15" spans="2:18" ht="15.75" x14ac:dyDescent="0.25">
      <c r="B15" s="37" t="s">
        <v>49</v>
      </c>
      <c r="C15" s="23">
        <v>2</v>
      </c>
      <c r="D15" s="23">
        <v>1</v>
      </c>
      <c r="E15" s="23">
        <v>1</v>
      </c>
      <c r="F15" s="23"/>
      <c r="G15" s="23"/>
      <c r="H15" s="23"/>
      <c r="I15" s="23"/>
      <c r="J15" s="23"/>
      <c r="K15" s="23"/>
      <c r="L15" s="23"/>
      <c r="M15" s="38"/>
      <c r="N15" s="38"/>
      <c r="O15" s="22">
        <f>SUM(Table74[[#This Row],[2022/04]:[2023/03]])</f>
        <v>4</v>
      </c>
    </row>
    <row r="16" spans="2:18" ht="15.75" x14ac:dyDescent="0.25">
      <c r="B16" s="37" t="s">
        <v>50</v>
      </c>
      <c r="C16" s="23">
        <v>6</v>
      </c>
      <c r="D16" s="23">
        <v>1</v>
      </c>
      <c r="E16" s="23">
        <v>7</v>
      </c>
      <c r="F16" s="23"/>
      <c r="G16" s="23"/>
      <c r="H16" s="23"/>
      <c r="I16" s="23"/>
      <c r="J16" s="23"/>
      <c r="K16" s="23"/>
      <c r="L16" s="23"/>
      <c r="M16" s="38"/>
      <c r="N16" s="38"/>
      <c r="O16" s="22">
        <f>SUM(Table74[[#This Row],[2022/04]:[2023/03]])</f>
        <v>14</v>
      </c>
    </row>
    <row r="17" spans="2:15" ht="15.75" x14ac:dyDescent="0.25">
      <c r="B17" s="37" t="s">
        <v>51</v>
      </c>
      <c r="C17" s="23">
        <v>1</v>
      </c>
      <c r="D17" s="23">
        <v>2</v>
      </c>
      <c r="E17" s="23">
        <v>3</v>
      </c>
      <c r="F17" s="23"/>
      <c r="G17" s="23"/>
      <c r="H17" s="23"/>
      <c r="I17" s="23"/>
      <c r="J17" s="23"/>
      <c r="K17" s="23"/>
      <c r="L17" s="23"/>
      <c r="M17" s="38"/>
      <c r="N17" s="38"/>
      <c r="O17" s="22">
        <f>SUM(Table74[[#This Row],[2022/04]:[2023/03]])</f>
        <v>6</v>
      </c>
    </row>
    <row r="18" spans="2:15" ht="15.75" x14ac:dyDescent="0.25">
      <c r="B18" s="37" t="s">
        <v>52</v>
      </c>
      <c r="C18" s="23"/>
      <c r="D18" s="23">
        <v>2</v>
      </c>
      <c r="E18" s="23">
        <v>4</v>
      </c>
      <c r="F18" s="23"/>
      <c r="G18" s="23"/>
      <c r="H18" s="23"/>
      <c r="I18" s="23"/>
      <c r="J18" s="23"/>
      <c r="K18" s="23"/>
      <c r="L18" s="23"/>
      <c r="M18" s="38"/>
      <c r="N18" s="38"/>
      <c r="O18" s="22">
        <f>SUM(Table74[[#This Row],[2022/04]:[2023/03]])</f>
        <v>6</v>
      </c>
    </row>
    <row r="19" spans="2:15" ht="15.75" x14ac:dyDescent="0.25">
      <c r="B19" s="37" t="s">
        <v>53</v>
      </c>
      <c r="C19" s="23">
        <v>9</v>
      </c>
      <c r="D19" s="23">
        <v>12</v>
      </c>
      <c r="E19" s="23">
        <v>11</v>
      </c>
      <c r="F19" s="23"/>
      <c r="G19" s="23"/>
      <c r="H19" s="23"/>
      <c r="I19" s="23"/>
      <c r="J19" s="23"/>
      <c r="K19" s="23"/>
      <c r="L19" s="23"/>
      <c r="M19" s="38"/>
      <c r="N19" s="38"/>
      <c r="O19" s="22">
        <f>SUM(Table74[[#This Row],[2022/04]:[2023/03]])</f>
        <v>32</v>
      </c>
    </row>
    <row r="20" spans="2:15" ht="15.75" x14ac:dyDescent="0.25">
      <c r="B20" s="37" t="s">
        <v>54</v>
      </c>
      <c r="C20" s="23">
        <v>7</v>
      </c>
      <c r="D20" s="23">
        <v>9</v>
      </c>
      <c r="E20" s="23">
        <v>16</v>
      </c>
      <c r="F20" s="23"/>
      <c r="G20" s="23"/>
      <c r="H20" s="23"/>
      <c r="I20" s="23"/>
      <c r="J20" s="23"/>
      <c r="K20" s="23"/>
      <c r="L20" s="23"/>
      <c r="M20" s="38"/>
      <c r="N20" s="38"/>
      <c r="O20" s="22">
        <f>SUM(Table74[[#This Row],[2022/04]:[2023/03]])</f>
        <v>32</v>
      </c>
    </row>
    <row r="21" spans="2:15" ht="15.75" x14ac:dyDescent="0.25">
      <c r="B21" s="37" t="s">
        <v>55</v>
      </c>
      <c r="C21" s="23">
        <v>48</v>
      </c>
      <c r="D21" s="23">
        <v>44</v>
      </c>
      <c r="E21" s="23">
        <v>41</v>
      </c>
      <c r="F21" s="23"/>
      <c r="G21" s="23"/>
      <c r="H21" s="23"/>
      <c r="I21" s="23"/>
      <c r="J21" s="23"/>
      <c r="K21" s="23"/>
      <c r="L21" s="23"/>
      <c r="M21" s="38"/>
      <c r="N21" s="38"/>
      <c r="O21" s="22">
        <f>SUM(Table74[[#This Row],[2022/04]:[2023/03]])</f>
        <v>133</v>
      </c>
    </row>
    <row r="22" spans="2:15" ht="15.75" x14ac:dyDescent="0.25">
      <c r="B22" s="37" t="s">
        <v>61</v>
      </c>
      <c r="C22" s="23">
        <v>1</v>
      </c>
      <c r="D22" s="23">
        <v>1</v>
      </c>
      <c r="E22" s="23"/>
      <c r="F22" s="23"/>
      <c r="G22" s="23"/>
      <c r="H22" s="23"/>
      <c r="I22" s="23"/>
      <c r="J22" s="23"/>
      <c r="K22" s="23"/>
      <c r="L22" s="23"/>
      <c r="M22" s="38"/>
      <c r="N22" s="38"/>
      <c r="O22" s="22">
        <f>SUM(Table74[[#This Row],[2022/04]:[2023/03]])</f>
        <v>2</v>
      </c>
    </row>
    <row r="23" spans="2:15" ht="15.75" x14ac:dyDescent="0.25">
      <c r="B23" s="37" t="s">
        <v>56</v>
      </c>
      <c r="C23" s="23">
        <v>4</v>
      </c>
      <c r="D23" s="23">
        <v>2</v>
      </c>
      <c r="E23" s="23">
        <v>5</v>
      </c>
      <c r="F23" s="23"/>
      <c r="G23" s="23"/>
      <c r="H23" s="23"/>
      <c r="I23" s="23"/>
      <c r="J23" s="23"/>
      <c r="K23" s="23"/>
      <c r="L23" s="23"/>
      <c r="M23" s="38"/>
      <c r="N23" s="38"/>
      <c r="O23" s="22">
        <f>SUM(Table74[[#This Row],[2022/04]:[2023/03]])</f>
        <v>11</v>
      </c>
    </row>
    <row r="24" spans="2:15" ht="15.75" x14ac:dyDescent="0.25">
      <c r="B24" s="37" t="s">
        <v>57</v>
      </c>
      <c r="C24" s="23">
        <v>5</v>
      </c>
      <c r="D24" s="23">
        <v>3</v>
      </c>
      <c r="E24" s="23">
        <v>9</v>
      </c>
      <c r="F24" s="23"/>
      <c r="G24" s="23"/>
      <c r="H24" s="23"/>
      <c r="I24" s="23"/>
      <c r="J24" s="23"/>
      <c r="K24" s="23"/>
      <c r="L24" s="23"/>
      <c r="M24" s="38"/>
      <c r="N24" s="38"/>
      <c r="O24" s="22">
        <f>SUM(Table74[[#This Row],[2022/04]:[2023/03]])</f>
        <v>17</v>
      </c>
    </row>
    <row r="25" spans="2:15" ht="15.75" x14ac:dyDescent="0.25">
      <c r="B25" s="37" t="s">
        <v>58</v>
      </c>
      <c r="C25" s="23">
        <v>483</v>
      </c>
      <c r="D25" s="23">
        <v>417</v>
      </c>
      <c r="E25" s="23">
        <v>427</v>
      </c>
      <c r="F25" s="23"/>
      <c r="G25" s="23"/>
      <c r="H25" s="23"/>
      <c r="I25" s="23"/>
      <c r="J25" s="23"/>
      <c r="K25" s="23"/>
      <c r="L25" s="23"/>
      <c r="M25" s="38"/>
      <c r="N25" s="38"/>
      <c r="O25" s="22">
        <f>SUM(Table74[[#This Row],[2022/04]:[2023/03]])</f>
        <v>1327</v>
      </c>
    </row>
    <row r="26" spans="2:15" ht="15.75" x14ac:dyDescent="0.25">
      <c r="B26" s="37" t="s">
        <v>59</v>
      </c>
      <c r="C26" s="23">
        <v>1</v>
      </c>
      <c r="D26" s="23">
        <v>4</v>
      </c>
      <c r="E26" s="23"/>
      <c r="F26" s="23"/>
      <c r="G26" s="23"/>
      <c r="H26" s="23"/>
      <c r="I26" s="23"/>
      <c r="J26" s="23"/>
      <c r="K26" s="23"/>
      <c r="L26" s="23"/>
      <c r="M26" s="38"/>
      <c r="N26" s="38"/>
      <c r="O26" s="22">
        <f>SUM(Table74[[#This Row],[2022/04]:[2023/03]])</f>
        <v>5</v>
      </c>
    </row>
    <row r="27" spans="2:15" ht="15.75" x14ac:dyDescent="0.25">
      <c r="B27" s="37" t="s">
        <v>60</v>
      </c>
      <c r="C27" s="23">
        <v>19</v>
      </c>
      <c r="D27" s="23">
        <v>19</v>
      </c>
      <c r="E27" s="23">
        <v>23</v>
      </c>
      <c r="F27" s="23"/>
      <c r="G27" s="23"/>
      <c r="H27" s="23"/>
      <c r="I27" s="23"/>
      <c r="J27" s="23"/>
      <c r="K27" s="23"/>
      <c r="L27" s="23"/>
      <c r="M27" s="38"/>
      <c r="N27" s="38"/>
      <c r="O27" s="22">
        <f>SUM(Table74[[#This Row],[2022/04]:[2023/03]])</f>
        <v>61</v>
      </c>
    </row>
    <row r="28" spans="2:15" ht="15.75" x14ac:dyDescent="0.25">
      <c r="B28" s="34" t="s">
        <v>66</v>
      </c>
      <c r="C28" s="32">
        <f>SUM(C8:C27)</f>
        <v>640</v>
      </c>
      <c r="D28" s="32">
        <f>SUM(D8:D27)</f>
        <v>558</v>
      </c>
      <c r="E28" s="32">
        <f>SUM(E8:E27)</f>
        <v>587</v>
      </c>
      <c r="F28" s="32"/>
      <c r="G28" s="32"/>
      <c r="H28" s="32"/>
      <c r="I28" s="32"/>
      <c r="J28" s="32"/>
      <c r="K28" s="32"/>
      <c r="L28" s="32"/>
      <c r="M28" s="32"/>
      <c r="N28" s="32"/>
      <c r="O28" s="35">
        <f>SUM(Table74[[#This Row],[2022/04]:[2023/03]])</f>
        <v>1785</v>
      </c>
    </row>
  </sheetData>
  <phoneticPr fontId="10" type="noConversion"/>
  <pageMargins left="0.7" right="0.7" top="0.75" bottom="0.75" header="0.3" footer="0.3"/>
  <pageSetup paperSize="9" orientation="portrait" r:id="rId1"/>
  <headerFooter>
    <oddHeader>&amp;C&amp;"calibri,Bold"&amp;12&amp;KFF0000NOT PROTECTIVELY MARKED&amp;L </oddHeader>
    <oddFooter>&amp;C&amp;"calibri,Bold"&amp;12&amp;KFF0000NOT PROTECTIVELY MARKED&amp;L </oddFooter>
    <evenHeader>&amp;C&amp;"calibri,Bold"&amp;12&amp;KFF0000NOT PROTECTIVELY MARKED&amp;L </evenHeader>
    <evenFooter>&amp;C&amp;"calibri,Bold"&amp;12&amp;KFF0000NOT PROTECTIVELY MARKED&amp;L </evenFooter>
    <firstHeader>&amp;C&amp;"calibri,Bold"&amp;12&amp;KFF0000NOT PROTECTIVELY MARKED&amp;L </firstHeader>
    <firstFooter>&amp;C&amp;"calibri,Bold"&amp;12&amp;KFF0000NOT PROTECTIVELY MARKED&amp;L </first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s q m i d = " 2 9 0 7 b a f f - 3 8 7 b - 4 7 5 6 - 8 9 7 c - 7 0 9 2 9 2 2 e 9 2 e 7 "   x m l n s = " h t t p : / / s c h e m a s . m i c r o s o f t . c o m / D a t a M a s h u p " > A A A A A B g D A A B Q S w M E F A A C A A g A 2 g B 2 U G L P z 9 + o A A A A + A A A A B I A H A B D b 2 5 m a W c v U G F j a 2 F n Z S 5 4 b W w g o h g A K K A U A A A A A A A A A A A A A A A A A A A A A A A A A A A A h Y + 9 C s I w G E V f p W R v / t S i 5 W s K O r h Y E A R x L T G 2 w T a V J j V 9 N w c f y V e w o F U 3 x 3 s 4 w 7 m P 2 x 3 S v q 6 C q 2 q t b k y C G K Y o U E Y 2 R 2 2 K B H X u F M 5 R K m C b y 3 N e q G C Q j Y 1 7 e 0 x Q 6 d w l J s R 7 j / 0 E N 2 1 B O K W M H L L N T p a q z t F H 1 v / l U B v r c i M V E r B / x Q i O I 4 Z n b M H x N G J A R g y Z N l + F D 8 W Y A v m B s O o q 1 7 V K K B O u l 0 D G C e T 9 Q j w B U E s D B B Q A A g A I A N o A d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A H Z Q K I p H u A 4 A A A A R A A A A E w A c A E Z v c m 1 1 b G F z L 1 N l Y 3 R p b 2 4 x L m 0 g o h g A K K A U A A A A A A A A A A A A A A A A A A A A A A A A A A A A K 0 5 N L s n M z 1 M I h t C G 1 g B Q S w E C L Q A U A A I A C A D a A H Z Q Y s / P 3 6 g A A A D 4 A A A A E g A A A A A A A A A A A A A A A A A A A A A A Q 2 9 u Z m l n L 1 B h Y 2 t h Z 2 U u e G 1 s U E s B A i 0 A F A A C A A g A 2 g B 2 U A / K 6 a u k A A A A 6 Q A A A B M A A A A A A A A A A A A A A A A A 9 A A A A F t D b 2 5 0 Z W 5 0 X 1 R 5 c G V z X S 5 4 b W x Q S w E C L Q A U A A I A C A D a A H Z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G a p / B r / f E e d t A e k x 6 W A a A A A A A A C A A A A A A A D Z g A A w A A A A B A A A A A i K 8 k O Q / R G N r T B x p V 2 C j Y M A A A A A A S A A A C g A A A A E A A A A E X O E o h X M + j e z Y D 1 A / p i M w Z Q A A A A Y K h Y 5 F 5 m g y H 5 2 L m i 9 y z s + D W s u 7 + O m i d L H Y l j H P L 8 K i 4 L P 6 W O f m g s D h e c L c / t 1 t 2 z E U m n E G p O u y J u e S D A u 5 g l N F g U + E R h f 8 X O d T w c r B u H 3 4 M U A A A A A z 2 o f T n f k Q u a 3 Q W c + S h 9 y u X t N 2 s = < / D a t a M a s h u p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 P e r f o r m a n c e   D a i l y _ P e r f o r m a n c e 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 P e r f o r m a n c e   D a i l y _ P e r f o r m a n c e 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 M e a s u r e s \ C o u n t   o f   O c c u r r e n c e N u m b e r < / K e y > < / D i a g r a m O b j e c t K e y > < D i a g r a m O b j e c t K e y > < K e y > M e a s u r e s \ C o u n t   o f   O c c u r r e n c e N u m b e r \ T a g I n f o \ F o r m u l a < / K e y > < / D i a g r a m O b j e c t K e y > < D i a g r a m O b j e c t K e y > < K e y > M e a s u r e s \ C o u n t   o f   O c c u r r e n c e N u m b e r \ T a g I n f o \ V a l u e < / K e y > < / D i a g r a m O b j e c t K e y > < D i a g r a m O b j e c t K e y > < K e y > C o l u m n s \ O c c u r r e n c e N u m b e r < / K e y > < / D i a g r a m O b j e c t K e y > < D i a g r a m O b j e c t K e y > < K e y > C o l u m n s \ O c c u r r e n c e G r o u p < / K e y > < / D i a g r a m O b j e c t K e y > < D i a g r a m O b j e c t K e y > < K e y > C o l u m n s \ B C U < / K e y > < / D i a g r a m O b j e c t K e y > < D i a g r a m O b j e c t K e y > < K e y > C o l u m n s \ M a p p e d _ B C U < / K e y > < / D i a g r a m O b j e c t K e y > < D i a g r a m O b j e c t K e y > < K e y > C o l u m n s \ S e c t o r < / K e y > < / D i a g r a m O b j e c t K e y > < D i a g r a m O b j e c t K e y > < K e y > C o l u m n s \ M a p p e d _ S e c t o r < / K e y > < / D i a g r a m O b j e c t K e y > < D i a g r a m O b j e c t K e y > < K e y > C o l u m n s \ B e a t < / K e y > < / D i a g r a m O b j e c t K e y > < D i a g r a m O b j e c t K e y > < K e y > C o l u m n s \ M a p p e d _ B e a t < / K e y > < / D i a g r a m O b j e c t K e y > < D i a g r a m O b j e c t K e y > < K e y > C o l u m n s \ O c c u r r e n c e P o s t c o d e < / K e y > < / D i a g r a m O b j e c t K e y > < D i a g r a m O b j e c t K e y > < K e y > C o l u m n s \ H O S t a t s C o d e < / K e y > < / D i a g r a m O b j e c t K e y > < D i a g r a m O b j e c t K e y > < K e y > C o l u m n s \ O N S   G r o u p < / K e y > < / D i a g r a m O b j e c t K e y > < D i a g r a m O b j e c t K e y > < K e y > C o l u m n s \ A D R   L i n e < / K e y > < / D i a g r a m O b j e c t K e y > < D i a g r a m O b j e c t K e y > < K e y > C o l u m n s \ A D R   T e x t < / K e y > < / D i a g r a m O b j e c t K e y > < D i a g r a m O b j e c t K e y > < K e y > C o l u m n s \ O f f e n c e   G r o u p < / K e y > < / D i a g r a m O b j e c t K e y > < D i a g r a m O b j e c t K e y > < K e y > C o l u m n s \ G r a d e O f R e s p o n s e < / K e y > < / D i a g r a m O b j e c t K e y > < D i a g r a m O b j e c t K e y > < K e y > C o l u m n s \ R e p o r t e d D a t e < / K e y > < / D i a g r a m O b j e c t K e y > < D i a g r a m O b j e c t K e y > < K e y > C o l u m n s \ R e p o r t e d   F Y < / K e y > < / D i a g r a m O b j e c t K e y > < D i a g r a m O b j e c t K e y > < K e y > C o l u m n s \ R e p o r t e d   Y e a r   M o n t h < / K e y > < / D i a g r a m O b j e c t K e y > < D i a g r a m O b j e c t K e y > < K e y > C o l u m n s \ C r i m e d D a t e < / K e y > < / D i a g r a m O b j e c t K e y > < D i a g r a m O b j e c t K e y > < K e y > C o l u m n s \ C r i m e d   F Y < / K e y > < / D i a g r a m O b j e c t K e y > < D i a g r a m O b j e c t K e y > < K e y > C o l u m n s \ C r i m e d   Y e a r   M o n t h < / K e y > < / D i a g r a m O b j e c t K e y > < D i a g r a m O b j e c t K e y > < K e y > C o l u m n s \ O u t c o m e D a t e < / K e y > < / D i a g r a m O b j e c t K e y > < D i a g r a m O b j e c t K e y > < K e y > C o l u m n s \ O u t c o m e   F Y < / K e y > < / D i a g r a m O b j e c t K e y > < D i a g r a m O b j e c t K e y > < K e y > C o l u m n s \ O u t c o m e   Y e a r   M o n t h < / K e y > < / D i a g r a m O b j e c t K e y > < D i a g r a m O b j e c t K e y > < K e y > C o l u m n s \ C r i m e O u t c o m e T y p e < / K e y > < / D i a g r a m O b j e c t K e y > < D i a g r a m O b j e c t K e y > < K e y > C o l u m n s \ C r i m e O u t c o m e S u b T y p e < / K e y > < / D i a g r a m O b j e c t K e y > < D i a g r a m O b j e c t K e y > < K e y > C o l u m n s \ F i n a l i s e d < / K e y > < / D i a g r a m O b j e c t K e y > < D i a g r a m O b j e c t K e y > < K e y > C o l u m n s \ P r e j u d i c e < / K e y > < / D i a g r a m O b j e c t K e y > < D i a g r a m O b j e c t K e y > < K e y > C o l u m n s \ R a c i a l < / K e y > < / D i a g r a m O b j e c t K e y > < D i a g r a m O b j e c t K e y > < K e y > C o l u m n s \ R e l i g i o n < / K e y > < / D i a g r a m O b j e c t K e y > < D i a g r a m O b j e c t K e y > < K e y > C o l u m n s \ D i s a b i l i t y < / K e y > < / D i a g r a m O b j e c t K e y > < D i a g r a m O b j e c t K e y > < K e y > C o l u m n s \ T r a n s g e n d e r < / K e y > < / D i a g r a m O b j e c t K e y > < D i a g r a m O b j e c t K e y > < K e y > C o l u m n s \ S e x u a l   o r i e n t a t i o n < / K e y > < / D i a g r a m O b j e c t K e y > < D i a g r a m O b j e c t K e y > < K e y > C o l u m n s \ D o m e s t i c   A b u s e < / K e y > < / D i a g r a m O b j e c t K e y > < D i a g r a m O b j e c t K e y > < K e y > C o l u m n s \ D o m e s t i c < / K e y > < / D i a g r a m O b j e c t K e y > < D i a g r a m O b j e c t K e y > < K e y > C o l u m n s \ P P N _ D A < / K e y > < / D i a g r a m O b j e c t K e y > < D i a g r a m O b j e c t K e y > < K e y > C o l u m n s \ D A   o r   P P N < / K e y > < / D i a g r a m O b j e c t K e y > < D i a g r a m O b j e c t K e y > < K e y > C o l u m n s \ D o m e s t i c   a n d   v e r b a l < / K e y > < / D i a g r a m O b j e c t K e y > < D i a g r a m O b j e c t K e y > < K e y > C o l u m n s \ H o n o u r   b a s e d   i n c i d e n t < / K e y > < / D i a g r a m O b j e c t K e y > < D i a g r a m O b j e c t K e y > < K e y > C o l u m n s \ H o n o u r   b a s e d   v i o l e n c e < / K e y > < / D i a g r a m O b j e c t K e y > < D i a g r a m O b j e c t K e y > < K e y > C o l u m n s \ F o r c e d   m a r r i a g e < / K e y > < / D i a g r a m O b j e c t K e y > < D i a g r a m O b j e c t K e y > < K e y > C o l u m n s \ F G M < / K e y > < / D i a g r a m O b j e c t K e y > < D i a g r a m O b j e c t K e y > < K e y > C o l u m n s \ A S B _ F C < / K e y > < / D i a g r a m O b j e c t K e y > < D i a g r a m O b j e c t K e y > < K e y > C o l u m n s \ A S B _ O T < / K e y > < / D i a g r a m O b j e c t K e y > < D i a g r a m O b j e c t K e y > < K e y > C o l u m n s \ A S B   F C   o r   O T < / K e y > < / D i a g r a m O b j e c t K e y > < D i a g r a m O b j e c t K e y > < K e y > C o l u m n s \ A l c o h o l < / K e y > < / D i a g r a m O b j e c t K e y > < D i a g r a m O b j e c t K e y > < K e y > C o l u m n s \ C h i l d   s e x u a l   e x p l o i t a t i o n < / K e y > < / D i a g r a m O b j e c t K e y > < D i a g r a m O b j e c t K e y > < K e y > C o l u m n s \ C h i l d   A b u s e < / K e y > < / D i a g r a m O b j e c t K e y > < D i a g r a m O b j e c t K e y > < K e y > C o l u m n s \ C h i l d   s e x u a l   a b u s e < / K e y > < / D i a g r a m O b j e c t K e y > < D i a g r a m O b j e c t K e y > < K e y > C o l u m n s \ B u i l d i n g   n a m e < / K e y > < / D i a g r a m O b j e c t K e y > < D i a g r a m O b j e c t K e y > < K e y > C o l u m n s \ S e c o n d a r y   A d d r e s s   D e s c r i p t i o n < / K e y > < / D i a g r a m O b j e c t K e y > < D i a g r a m O b j e c t K e y > < K e y > C o l u m n s \ T e r t i a r y   A d d r e s s   D e s c r i p t i o n < / K e y > < / D i a g r a m O b j e c t K e y > < D i a g r a m O b j e c t K e y > < K e y > L i n k s \ & l t ; C o l u m n s \ C o u n t   o f   O c c u r r e n c e N u m b e r & g t ; - & l t ; M e a s u r e s \ O c c u r r e n c e N u m b e r & g t ; < / K e y > < / D i a g r a m O b j e c t K e y > < D i a g r a m O b j e c t K e y > < K e y > L i n k s \ & l t ; C o l u m n s \ C o u n t   o f   O c c u r r e n c e N u m b e r & g t ; - & l t ; M e a s u r e s \ O c c u r r e n c e N u m b e r & g t ; \ C O L U M N < / K e y > < / D i a g r a m O b j e c t K e y > < D i a g r a m O b j e c t K e y > < K e y > L i n k s \ & l t ; C o l u m n s \ C o u n t   o f   O c c u r r e n c e N u m b e r & g t ; - & l t ; M e a s u r e s \ O c c u r r e n c e N u m b e r & g t ; \ M E A S U R E 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 M e a s u r e s \ C o u n t   o f   O c c u r r e n c e N u m b e r 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 O c c u r r e n c e N u m b e r \ T a g I n f o \ F o r m u l a 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 O c c u r r e n c e N u m b e r \ T a g I n f o \ V a l u e 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 C o l u m n s \ O c c u r r e n c e N u m b e r 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 C o l u m n s \ O c c u r r e n c e G r o u p 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 C o l u m n s \ B C U 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 C o l u m n s \ M a p p e d _ B C U 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 C o l u m n s \ M a p p e d _ S e c t o r 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 C o l u m n s \ B e a t 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 C o l u m n s \ M a p p e d _ B e a t 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 C o l u m n s \ O c c u r r e n c e P o s t c o d e 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 C o l u m n s \ H O S t a t s C o d e 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 C o l u m n s \ O N S   G r o u p 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  L i n e 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  T e x t 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 C o l u m n s \ O f f e n c e   G r o u p 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 C o l u m n s \ G r a d e O f R e s p o n s e 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 C o l u m n s \ R e p o r t e d D a t e 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 C o l u m n s \ R e p o r t e d   F Y 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 C o l u m n s \ R e p o r t e d   Y e a r   M o n t h 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 C o l u m n s \ C r i m e d D a t e 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 C o l u m n s \ C r i m e d   F Y 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 C o l u m n s \ C r i m e d   Y e a r   M o n t h 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 C o l u m n s \ O u t c o m e D a t e 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 C o l u m n s \ O u t c o m e   F Y 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 C o l u m n s \ O u t c o m e   Y e a r   M o n t h 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 C o l u m n s \ C r i m e O u t c o m e T y p e 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 C o l u m n s \ C r i m e O u t c o m e S u b T y p e 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 C o l u m n s \ F i n a l i s e d 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 C o l u m n s \ P r e j u d i c e 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 C o l u m n s \ R a c i a l 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 C o l u m n s \ R e l i g i o n 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 C o l u m n s \ D i s a b i l i t y 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 C o l u m n s \ T r a n s g e n d e r 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 C o l u m n s \ S e x u a l   o r i e n t a t i o n 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 C o l u m n s \ D o m e s t i c   A b u s e 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 C o l u m n s \ D o m e s t i c 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 C o l u m n s \ P P N _ D A < / K e y > < / a : K e y > < a : V a l u e   i : t y p e = " M e a s u r e G r i d N o d e V i e w S t a t e " > < C o l u m n > 3 5 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  o r   P P N < / K e y > < / a : K e y > < a : V a l u e   i : t y p e = " M e a s u r e G r i d N o d e V i e w S t a t e " > < C o l u m n > 3 6 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 C o l u m n s \ D o m e s t i c   a n d   v e r b a l < / K e y > < / a : K e y > < a : V a l u e   i : t y p e = " M e a s u r e G r i d N o d e V i e w S t a t e " > < C o l u m n > 3 7 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 C o l u m n s \ H o n o u r   b a s e d   i n c i d e n t < / K e y > < / a : K e y > < a : V a l u e   i : t y p e = " M e a s u r e G r i d N o d e V i e w S t a t e " > < C o l u m n > 3 8 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 C o l u m n s \ H o n o u r   b a s e d   v i o l e n c e < / K e y > < / a : K e y > < a : V a l u e   i : t y p e = " M e a s u r e G r i d N o d e V i e w S t a t e " > < C o l u m n > 3 9 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 C o l u m n s \ F o r c e d   m a r r i a g e < / K e y > < / a : K e y > < a : V a l u e   i : t y p e = " M e a s u r e G r i d N o d e V i e w S t a t e " > < C o l u m n > 4 0 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 C o l u m n s \ F G M < / K e y > < / a : K e y > < a : V a l u e   i : t y p e = " M e a s u r e G r i d N o d e V i e w S t a t e " > < C o l u m n > 4 1 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 C o l u m n s \ A S B _ F C < / K e y > < / a : K e y > < a : V a l u e   i : t y p e = " M e a s u r e G r i d N o d e V i e w S t a t e " > < C o l u m n > 4 2 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 C o l u m n s \ A S B _ O T < / K e y > < / a : K e y > < a : V a l u e   i : t y p e = " M e a s u r e G r i d N o d e V i e w S t a t e " > < C o l u m n > 4 3 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 C o l u m n s \ A S B   F C   o r   O T < / K e y > < / a : K e y > < a : V a l u e   i : t y p e = " M e a s u r e G r i d N o d e V i e w S t a t e " > < C o l u m n > 4 4 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 C o l u m n s \ A l c o h o l < / K e y > < / a : K e y > < a : V a l u e   i : t y p e = " M e a s u r e G r i d N o d e V i e w S t a t e " > < C o l u m n > 4 5 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 C o l u m n s \ C h i l d   s e x u a l   e x p l o i t a t i o n < / K e y > < / a : K e y > < a : V a l u e   i : t y p e = " M e a s u r e G r i d N o d e V i e w S t a t e " > < C o l u m n > 4 6 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 C o l u m n s \ C h i l d   A b u s e < / K e y > < / a : K e y > < a : V a l u e   i : t y p e = " M e a s u r e G r i d N o d e V i e w S t a t e " > < C o l u m n > 4 7 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 C o l u m n s \ C h i l d   s e x u a l   a b u s e < / K e y > < / a : K e y > < a : V a l u e   i : t y p e = " M e a s u r e G r i d N o d e V i e w S t a t e " > < C o l u m n > 4 8 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 C o l u m n s \ B u i l d i n g   n a m e < / K e y > < / a : K e y > < a : V a l u e   i : t y p e = " M e a s u r e G r i d N o d e V i e w S t a t e " > < C o l u m n > 4 9 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 C o l u m n s \ S e c o n d a r y   A d d r e s s   D e s c r i p t i o n < / K e y > < / a : K e y > < a : V a l u e   i : t y p e = " M e a s u r e G r i d N o d e V i e w S t a t e " > < C o l u m n > 5 0 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 C o l u m n s \ T e r t i a r y   A d d r e s s   D e s c r i p t i o n < / K e y > < / a : K e y > < a : V a l u e   i : t y p e = " M e a s u r e G r i d N o d e V i e w S t a t e " > < C o l u m n > 5 1 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 L i n k s \ & l t ; C o l u m n s \ C o u n t   o f   O c c u r r e n c e N u m b e r & g t ; - & l t ; M e a s u r e s \ O c c u r r e n c e N u m b e r & g t ; 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 O c c u r r e n c e N u m b e r & g t ; - & l t ; M e a s u r e s \ O c c u r r e n c e N u m b e r & g t ; \ C O L U M N 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 O c c u r r e n c e N u m b e r & g t ; - & l t ; M e a s u r e s \ O c c u r r e n c e N u m b e r & g t ; \ M E A S U R E 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 T a g s \ T a b l e s \ & l t ; T a b l e s \ P e r f o r m a n c e   D a i l y _ P e r f o r m a n c e & g t ; < / K e y > < / D i a g r a m O b j e c t K e y > < D i a g r a m O b j e c t K e y > < K e y > D y n a m i c   T a g s \ T a b l e s \ & l t ; T a b l e s \ P r e s e n t   C r i m e _ O f f e n d e r s & g t ; < / K e y > < / D i a g r a m O b j e c t K e y > < D i a g r a m O b j e c t K e y > < K e y > T a b l e s \ P e r f o r m a n c e   D a i l y _ P e r f o r m a n c e < / K e y > < / D i a g r a m O b j e c t K e y > < D i a g r a m O b j e c t K e y > < K e y > T a b l e s \ P e r f o r m a n c e   D a i l y _ P e r f o r m a n c e \ C o l u m n s \ O c c u r r e n c e N u m b e r < / K e y > < / D i a g r a m O b j e c t K e y > < D i a g r a m O b j e c t K e y > < K e y > T a b l e s \ P e r f o r m a n c e   D a i l y _ P e r f o r m a n c e \ C o l u m n s \ O c c u r r e n c e G r o u p < / K e y > < / D i a g r a m O b j e c t K e y > < D i a g r a m O b j e c t K e y > < K e y > T a b l e s \ P e r f o r m a n c e   D a i l y _ P e r f o r m a n c e \ C o l u m n s \ B C U < / K e y > < / D i a g r a m O b j e c t K e y > < D i a g r a m O b j e c t K e y > < K e y > T a b l e s \ P e r f o r m a n c e   D a i l y _ P e r f o r m a n c e \ C o l u m n s \ M a p p e d _ B C U < / K e y > < / D i a g r a m O b j e c t K e y > < D i a g r a m O b j e c t K e y > < K e y > T a b l e s \ P e r f o r m a n c e   D a i l y _ P e r f o r m a n c e \ C o l u m n s \ S e c t o r < / K e y > < / D i a g r a m O b j e c t K e y > < D i a g r a m O b j e c t K e y > < K e y > T a b l e s \ P e r f o r m a n c e   D a i l y _ P e r f o r m a n c e \ C o l u m n s \ M a p p e d _ S e c t o r < / K e y > < / D i a g r a m O b j e c t K e y > < D i a g r a m O b j e c t K e y > < K e y > T a b l e s \ P e r f o r m a n c e   D a i l y _ P e r f o r m a n c e \ C o l u m n s \ B e a t < / K e y > < / D i a g r a m O b j e c t K e y > < D i a g r a m O b j e c t K e y > < K e y > T a b l e s \ P e r f o r m a n c e   D a i l y _ P e r f o r m a n c e \ C o l u m n s \ M a p p e d _ B e a t < / K e y > < / D i a g r a m O b j e c t K e y > < D i a g r a m O b j e c t K e y > < K e y > T a b l e s \ P e r f o r m a n c e   D a i l y _ P e r f o r m a n c e \ C o l u m n s \ O c c u r r e n c e P o s t c o d e < / K e y > < / D i a g r a m O b j e c t K e y > < D i a g r a m O b j e c t K e y > < K e y > T a b l e s \ P e r f o r m a n c e   D a i l y _ P e r f o r m a n c e \ C o l u m n s \ H O S t a t s C o d e < / K e y > < / D i a g r a m O b j e c t K e y > < D i a g r a m O b j e c t K e y > < K e y > T a b l e s \ P e r f o r m a n c e   D a i l y _ P e r f o r m a n c e \ C o l u m n s \ O N S   G r o u p < / K e y > < / D i a g r a m O b j e c t K e y > < D i a g r a m O b j e c t K e y > < K e y > T a b l e s \ P e r f o r m a n c e   D a i l y _ P e r f o r m a n c e \ C o l u m n s \ A D R   L i n e < / K e y > < / D i a g r a m O b j e c t K e y > < D i a g r a m O b j e c t K e y > < K e y > T a b l e s \ P e r f o r m a n c e   D a i l y _ P e r f o r m a n c e \ C o l u m n s \ A D R   T e x t < / K e y > < / D i a g r a m O b j e c t K e y > < D i a g r a m O b j e c t K e y > < K e y > T a b l e s \ P e r f o r m a n c e   D a i l y _ P e r f o r m a n c e \ C o l u m n s \ O f f e n c e   G r o u p < / K e y > < / D i a g r a m O b j e c t K e y > < D i a g r a m O b j e c t K e y > < K e y > T a b l e s \ P e r f o r m a n c e   D a i l y _ P e r f o r m a n c e \ C o l u m n s \ G r a d e O f R e s p o n s e < / K e y > < / D i a g r a m O b j e c t K e y > < D i a g r a m O b j e c t K e y > < K e y > T a b l e s \ P e r f o r m a n c e   D a i l y _ P e r f o r m a n c e \ C o l u m n s \ R e p o r t e d D a t e < / K e y > < / D i a g r a m O b j e c t K e y > < D i a g r a m O b j e c t K e y > < K e y > T a b l e s \ P e r f o r m a n c e   D a i l y _ P e r f o r m a n c e \ C o l u m n s \ R e p o r t e d   F Y < / K e y > < / D i a g r a m O b j e c t K e y > < D i a g r a m O b j e c t K e y > < K e y > T a b l e s \ P e r f o r m a n c e   D a i l y _ P e r f o r m a n c e \ C o l u m n s \ R e p o r t e d   Y e a r   M o n t h < / K e y > < / D i a g r a m O b j e c t K e y > < D i a g r a m O b j e c t K e y > < K e y > T a b l e s \ P e r f o r m a n c e   D a i l y _ P e r f o r m a n c e \ C o l u m n s \ C r i m e d D a t e < / K e y > < / D i a g r a m O b j e c t K e y > < D i a g r a m O b j e c t K e y > < K e y > T a b l e s \ P e r f o r m a n c e   D a i l y _ P e r f o r m a n c e \ C o l u m n s \ C r i m e d   F Y < / K e y > < / D i a g r a m O b j e c t K e y > < D i a g r a m O b j e c t K e y > < K e y > T a b l e s \ P e r f o r m a n c e   D a i l y _ P e r f o r m a n c e \ C o l u m n s \ C r i m e d   Y e a r   M o n t h < / K e y > < / D i a g r a m O b j e c t K e y > < D i a g r a m O b j e c t K e y > < K e y > T a b l e s \ P e r f o r m a n c e   D a i l y _ P e r f o r m a n c e \ C o l u m n s \ O u t c o m e D a t e < / K e y > < / D i a g r a m O b j e c t K e y > < D i a g r a m O b j e c t K e y > < K e y > T a b l e s \ P e r f o r m a n c e   D a i l y _ P e r f o r m a n c e \ C o l u m n s \ O u t c o m e   F Y < / K e y > < / D i a g r a m O b j e c t K e y > < D i a g r a m O b j e c t K e y > < K e y > T a b l e s \ P e r f o r m a n c e   D a i l y _ P e r f o r m a n c e \ C o l u m n s \ O u t c o m e   Y e a r   M o n t h < / K e y > < / D i a g r a m O b j e c t K e y > < D i a g r a m O b j e c t K e y > < K e y > T a b l e s \ P e r f o r m a n c e   D a i l y _ P e r f o r m a n c e \ C o l u m n s \ C r i m e O u t c o m e T y p e < / K e y > < / D i a g r a m O b j e c t K e y > < D i a g r a m O b j e c t K e y > < K e y > T a b l e s \ P e r f o r m a n c e   D a i l y _ P e r f o r m a n c e \ C o l u m n s \ C r i m e O u t c o m e S u b T y p e < / K e y > < / D i a g r a m O b j e c t K e y > < D i a g r a m O b j e c t K e y > < K e y > T a b l e s \ P e r f o r m a n c e   D a i l y _ P e r f o r m a n c e \ C o l u m n s \ F i n a l i s e d < / K e y > < / D i a g r a m O b j e c t K e y > < D i a g r a m O b j e c t K e y > < K e y > T a b l e s \ P e r f o r m a n c e   D a i l y _ P e r f o r m a n c e \ C o l u m n s \ P r e j u d i c e < / K e y > < / D i a g r a m O b j e c t K e y > < D i a g r a m O b j e c t K e y > < K e y > T a b l e s \ P e r f o r m a n c e   D a i l y _ P e r f o r m a n c e \ C o l u m n s \ R a c i a l < / K e y > < / D i a g r a m O b j e c t K e y > < D i a g r a m O b j e c t K e y > < K e y > T a b l e s \ P e r f o r m a n c e   D a i l y _ P e r f o r m a n c e \ C o l u m n s \ R e l i g i o n < / K e y > < / D i a g r a m O b j e c t K e y > < D i a g r a m O b j e c t K e y > < K e y > T a b l e s \ P e r f o r m a n c e   D a i l y _ P e r f o r m a n c e \ C o l u m n s \ D i s a b i l i t y < / K e y > < / D i a g r a m O b j e c t K e y > < D i a g r a m O b j e c t K e y > < K e y > T a b l e s \ P e r f o r m a n c e   D a i l y _ P e r f o r m a n c e \ C o l u m n s \ T r a n s g e n d e r < / K e y > < / D i a g r a m O b j e c t K e y > < D i a g r a m O b j e c t K e y > < K e y > T a b l e s \ P e r f o r m a n c e   D a i l y _ P e r f o r m a n c e \ C o l u m n s \ S e x u a l   o r i e n t a t i o n < / K e y > < / D i a g r a m O b j e c t K e y > < D i a g r a m O b j e c t K e y > < K e y > T a b l e s \ P e r f o r m a n c e   D a i l y _ P e r f o r m a n c e \ C o l u m n s \ D o m e s t i c   A b u s e < / K e y > < / D i a g r a m O b j e c t K e y > < D i a g r a m O b j e c t K e y > < K e y > T a b l e s \ P e r f o r m a n c e   D a i l y _ P e r f o r m a n c e \ C o l u m n s \ D o m e s t i c < / K e y > < / D i a g r a m O b j e c t K e y > < D i a g r a m O b j e c t K e y > < K e y > T a b l e s \ P e r f o r m a n c e   D a i l y _ P e r f o r m a n c e \ C o l u m n s \ P P N _ D A < / K e y > < / D i a g r a m O b j e c t K e y > < D i a g r a m O b j e c t K e y > < K e y > T a b l e s \ P e r f o r m a n c e   D a i l y _ P e r f o r m a n c e \ C o l u m n s \ D A   o r   P P N < / K e y > < / D i a g r a m O b j e c t K e y > < D i a g r a m O b j e c t K e y > < K e y > T a b l e s \ P e r f o r m a n c e   D a i l y _ P e r f o r m a n c e \ C o l u m n s \ D o m e s t i c   a n d   v e r b a l < / K e y > < / D i a g r a m O b j e c t K e y > < D i a g r a m O b j e c t K e y > < K e y > T a b l e s \ P e r f o r m a n c e   D a i l y _ P e r f o r m a n c e \ C o l u m n s \ H o n o u r   b a s e d   i n c i d e n t < / K e y > < / D i a g r a m O b j e c t K e y > < D i a g r a m O b j e c t K e y > < K e y > T a b l e s \ P e r f o r m a n c e   D a i l y _ P e r f o r m a n c e \ C o l u m n s \ H o n o u r   b a s e d   v i o l e n c e < / K e y > < / D i a g r a m O b j e c t K e y > < D i a g r a m O b j e c t K e y > < K e y > T a b l e s \ P e r f o r m a n c e   D a i l y _ P e r f o r m a n c e \ C o l u m n s \ F o r c e d   m a r r i a g e < / K e y > < / D i a g r a m O b j e c t K e y > < D i a g r a m O b j e c t K e y > < K e y > T a b l e s \ P e r f o r m a n c e   D a i l y _ P e r f o r m a n c e \ C o l u m n s \ F G M < / K e y > < / D i a g r a m O b j e c t K e y > < D i a g r a m O b j e c t K e y > < K e y > T a b l e s \ P e r f o r m a n c e   D a i l y _ P e r f o r m a n c e \ C o l u m n s \ A S B _ F C < / K e y > < / D i a g r a m O b j e c t K e y > < D i a g r a m O b j e c t K e y > < K e y > T a b l e s \ P e r f o r m a n c e   D a i l y _ P e r f o r m a n c e \ C o l u m n s \ A S B _ O T < / K e y > < / D i a g r a m O b j e c t K e y > < D i a g r a m O b j e c t K e y > < K e y > T a b l e s \ P e r f o r m a n c e   D a i l y _ P e r f o r m a n c e \ C o l u m n s \ A S B   F C   o r   O T < / K e y > < / D i a g r a m O b j e c t K e y > < D i a g r a m O b j e c t K e y > < K e y > T a b l e s \ P e r f o r m a n c e   D a i l y _ P e r f o r m a n c e \ C o l u m n s \ A l c o h o l < / K e y > < / D i a g r a m O b j e c t K e y > < D i a g r a m O b j e c t K e y > < K e y > T a b l e s \ P e r f o r m a n c e   D a i l y _ P e r f o r m a n c e \ C o l u m n s \ C h i l d   s e x u a l   e x p l o i t a t i o n < / K e y > < / D i a g r a m O b j e c t K e y > < D i a g r a m O b j e c t K e y > < K e y > T a b l e s \ P e r f o r m a n c e   D a i l y _ P e r f o r m a n c e \ C o l u m n s \ C h i l d   A b u s e < / K e y > < / D i a g r a m O b j e c t K e y > < D i a g r a m O b j e c t K e y > < K e y > T a b l e s \ P e r f o r m a n c e   D a i l y _ P e r f o r m a n c e \ C o l u m n s \ C h i l d   s e x u a l   a b u s e < / K e y > < / D i a g r a m O b j e c t K e y > < D i a g r a m O b j e c t K e y > < K e y > T a b l e s \ P e r f o r m a n c e   D a i l y _ P e r f o r m a n c e \ C o l u m n s \ B u i l d i n g   n a m e < / K e y > < / D i a g r a m O b j e c t K e y > < D i a g r a m O b j e c t K e y > < K e y > T a b l e s \ P e r f o r m a n c e   D a i l y _ P e r f o r m a n c e \ C o l u m n s \ S e c o n d a r y   A d d r e s s   D e s c r i p t i o n < / K e y > < / D i a g r a m O b j e c t K e y > < D i a g r a m O b j e c t K e y > < K e y > T a b l e s \ P e r f o r m a n c e   D a i l y _ P e r f o r m a n c e \ C o l u m n s \ T e r t i a r y   A d d r e s s   D e s c r i p t i o n < / K e y > < / D i a g r a m O b j e c t K e y > < D i a g r a m O b j e c t K e y > < K e y > T a b l e s \ P e r f o r m a n c e   D a i l y _ P e r f o r m a n c e \ M e a s u r e s \ C o u n t   o f   O c c u r r e n c e N u m b e r < / K e y > < / D i a g r a m O b j e c t K e y > < D i a g r a m O b j e c t K e y > < K e y > T a b l e s \ P e r f o r m a n c e   D a i l y _ P e r f o r m a n c e \ C o u n t   o f   O c c u r r e n c e N u m b e r \ A d d i t i o n a l   I n f o \ I m p l i c i t   M e a s u r e < / K e y > < / D i a g r a m O b j e c t K e y > < D i a g r a m O b j e c t K e y > < K e y > T a b l e s \ P r e s e n t   C r i m e _ O f f e n d e r s < / K e y > < / D i a g r a m O b j e c t K e y > < D i a g r a m O b j e c t K e y > < K e y > T a b l e s \ P r e s e n t   C r i m e _ O f f e n d e r s \ C o l u m n s \ O c c u r r e n c e   N u m b e r < / K e y > < / D i a g r a m O b j e c t K e y > < D i a g r a m O b j e c t K e y > < K e y > T a b l e s \ P r e s e n t   C r i m e _ O f f e n d e r s \ C o l u m n s \ N i c h e   I d < / K e y > < / D i a g r a m O b j e c t K e y > < D i a g r a m O b j e c t K e y > < K e y > T a b l e s \ P r e s e n t   C r i m e _ O f f e n d e r s \ C o l u m n s \ F o r e n a m e < / K e y > < / D i a g r a m O b j e c t K e y > < D i a g r a m O b j e c t K e y > < K e y > T a b l e s \ P r e s e n t   C r i m e _ O f f e n d e r s \ C o l u m n s \ S u r n a m e < / K e y > < / D i a g r a m O b j e c t K e y > < D i a g r a m O b j e c t K e y > < K e y > T a b l e s \ P r e s e n t   C r i m e _ O f f e n d e r s \ C o l u m n s \ D o B < / K e y > < / D i a g r a m O b j e c t K e y > < D i a g r a m O b j e c t K e y > < K e y > T a b l e s \ P r e s e n t   C r i m e _ O f f e n d e r s \ C o l u m n s \ A g e < / K e y > < / D i a g r a m O b j e c t K e y > < D i a g r a m O b j e c t K e y > < K e y > T a b l e s \ P r e s e n t   C r i m e _ O f f e n d e r s \ C o l u m n s \ N a t i o n a l i t y < / K e y > < / D i a g r a m O b j e c t K e y > < D i a g r a m O b j e c t K e y > < K e y > T a b l e s \ P r e s e n t   C r i m e _ O f f e n d e r s \ C o l u m n s \ S D   E t h n i c i t y < / K e y > < / D i a g r a m O b j e c t K e y > < D i a g r a m O b j e c t K e y > < K e y > T a b l e s \ P r e s e n t   C r i m e _ O f f e n d e r s \ C o l u m n s \ O D   E t h n i c i t y < / K e y > < / D i a g r a m O b j e c t K e y > < D i a g r a m O b j e c t K e y > < K e y > T a b l e s \ P r e s e n t   C r i m e _ O f f e n d e r s \ C o l u m n s \ G e n d e r < / K e y > < / D i a g r a m O b j e c t K e y > < D i a g r a m O b j e c t K e y > < K e y > T a b l e s \ P r e s e n t   C r i m e _ O f f e n d e r s \ C o l u m n s \ R e l i g i o n < / K e y > < / D i a g r a m O b j e c t K e y > < D i a g r a m O b j e c t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< / K e y > < / D i a g r a m O b j e c t K e y > < D i a g r a m O b j e c t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 N u m b e r & g t ; \ F K < / K e y > < / D i a g r a m O b j e c t K e y > < D i a g r a m O b j e c t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 N u m b e r & g t ; \ P K < / K e y > < / D i a g r a m O b j e c t K e y > < D i a g r a m O b j e c t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 N u m b e r & g t ; \ C r o s s F i l t e r < / K e y > < / D i a g r a m O b j e c t K e y > < / A l l K e y s > < S e l e c t e d K e y s > < D i a g r a m O b j e c t K e y > < K e y > T a b l e s \ P r e s e n t   C r i m e _ O f f e n d e r s 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 T a g s \ T a b l e s \ & l t ; T a b l e s \ P e r f o r m a n c e   D a i l y _ P e r f o r m a n c e & g t ; 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 T a g s \ T a b l e s \ & l t ; T a b l e s \ P r e s e n t   C r i m e _ O f f e n d e r s & g t ; 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< / K e y > < / a : K e y > < a : V a l u e   i : t y p e = " D i a g r a m D i s p l a y N o d e V i e w S t a t e " > < H e i g h t > 4 9 5 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 D a i l y _ P e r f o r m a n c e \ C o l u m n s \ O c c u r r e n c e N u m b e r 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 D a i l y _ P e r f o r m a n c e \ C o l u m n s \ O c c u r r e n c e G r o u p 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 D a i l y _ P e r f o r m a n c e \ C o l u m n s \ B C U 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 D a i l y _ P e r f o r m a n c e \ C o l u m n s \ M a p p e d _ B C U 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 D a i l y _ P e r f o r m a n c e \ C o l u m n s \ S e c t o r 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 D a i l y _ P e r f o r m a n c e \ C o l u m n s \ M a p p e d _ S e c t o r 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 D a i l y _ P e r f o r m a n c e \ C o l u m n s \ B e a t 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 D a i l y _ P e r f o r m a n c e \ C o l u m n s \ M a p p e d _ B e a t 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 D a i l y _ P e r f o r m a n c e \ C o l u m n s \ O c c u r r e n c e P o s t c o d e 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 D a i l y _ P e r f o r m a n c e \ C o l u m n s \ H O S t a t s C o d e 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 D a i l y _ P e r f o r m a n c e \ C o l u m n s \ O N S   G r o u p 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 D a i l y _ P e r f o r m a n c e \ C o l u m n s \ A D R   L i n e 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 D a i l y _ P e r f o r m a n c e \ C o l u m n s \ A D R   T e x t 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 D a i l y _ P e r f o r m a n c e \ C o l u m n s \ O f f e n c e   G r o u p 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 D a i l y _ P e r f o r m a n c e \ C o l u m n s \ G r a d e O f R e s p o n s e 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 D a i l y _ P e r f o r m a n c e \ C o l u m n s \ R e p o r t e d D a t e 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 D a i l y _ P e r f o r m a n c e \ C o l u m n s \ R e p o r t e d   F Y 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 D a i l y _ P e r f o r m a n c e \ C o l u m n s \ R e p o r t e d   Y e a r  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 D a i l y _ P e r f o r m a n c e \ C o l u m n s \ C r i m e d D a t e 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 D a i l y _ P e r f o r m a n c e \ C o l u m n s \ C r i m e d   F Y 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 D a i l y _ P e r f o r m a n c e \ C o l u m n s \ C r i m e d   Y e a r  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 D a i l y _ P e r f o r m a n c e \ C o l u m n s \ O u t c o m e D a t e 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 D a i l y _ P e r f o r m a n c e \ C o l u m n s \ O u t c o m e   F Y 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 D a i l y _ P e r f o r m a n c e \ C o l u m n s \ O u t c o m e   Y e a r  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 D a i l y _ P e r f o r m a n c e \ C o l u m n s \ C r i m e O u t c o m e T y p e 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 D a i l y _ P e r f o r m a n c e \ C o l u m n s \ C r i m e O u t c o m e S u b T y p e 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 D a i l y _ P e r f o r m a n c e \ C o l u m n s \ F i n a l i s e d 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 D a i l y _ P e r f o r m a n c e \ C o l u m n s \ P r e j u d i c e 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 D a i l y _ P e r f o r m a n c e \ C o l u m n s \ R a c i a l 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 D a i l y _ P e r f o r m a n c e \ C o l u m n s \ R e l i g i o n 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 D a i l y _ P e r f o r m a n c e \ C o l u m n s \ D i s a b i l i t y 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 D a i l y _ P e r f o r m a n c e \ C o l u m n s \ T r a n s g e n d e r 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 D a i l y _ P e r f o r m a n c e \ C o l u m n s \ S e x u a l   o r i e n t a t i o n 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 D a i l y _ P e r f o r m a n c e \ C o l u m n s \ D o m e s t i c   A b u s e 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 D a i l y _ P e r f o r m a n c e \ C o l u m n s \ D o m e s t i c 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 D a i l y _ P e r f o r m a n c e \ C o l u m n s \ P P N _ D A 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 D a i l y _ P e r f o r m a n c e \ C o l u m n s \ D A   o r   P P N 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 D a i l y _ P e r f o r m a n c e \ C o l u m n s \ D o m e s t i c   a n d   v e r b a l 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 D a i l y _ P e r f o r m a n c e \ C o l u m n s \ H o n o u r   b a s e d   i n c i d e n t 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 D a i l y _ P e r f o r m a n c e \ C o l u m n s \ H o n o u r   b a s e d   v i o l e n c e 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 D a i l y _ P e r f o r m a n c e \ C o l u m n s \ F o r c e d   m a r r i a g e 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 D a i l y _ P e r f o r m a n c e \ C o l u m n s \ F G M 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 D a i l y _ P e r f o r m a n c e \ C o l u m n s \ A S B _ F C 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 D a i l y _ P e r f o r m a n c e \ C o l u m n s \ A S B _ O T 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 D a i l y _ P e r f o r m a n c e \ C o l u m n s \ A S B   F C   o r   O T 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 D a i l y _ P e r f o r m a n c e \ C o l u m n s \ A l c o h o l 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 D a i l y _ P e r f o r m a n c e \ C o l u m n s \ C h i l d   s e x u a l   e x p l o i t a t i o n 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 D a i l y _ P e r f o r m a n c e \ C o l u m n s \ C h i l d   A b u s e 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 D a i l y _ P e r f o r m a n c e \ C o l u m n s \ C h i l d   s e x u a l   a b u s e 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 D a i l y _ P e r f o r m a n c e \ C o l u m n s \ B u i l d i n g 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 D a i l y _ P e r f o r m a n c e \ C o l u m n s \ S e c o n d a r y   A d d r e s s   D e s c r i p t i o n 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 D a i l y _ P e r f o r m a n c e \ C o l u m n s \ T e r t i a r y   A d d r e s s   D e s c r i p t i o n 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 D a i l y _ P e r f o r m a n c e \ M e a s u r e s \ C o u n t   o f   O c c u r r e n c e N u m b e r 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 T a b l e s \ P e r f o r m a n c e   D a i l y _ P e r f o r m a n c e \ C o u n t   o f   O c c u r r e n c e N u m b e r \ A d d i t i o n a l 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 T a b l e s \ P r e s e n t   C r i m e _ O f f e n d e r s < / K e y > < / a : K e y > < a : V a l u e   i : t y p e = " D i a g r a m D i s p l a y N o d e V i e w S t a t e " > < H e i g h t > 4 7 8 < / H e i g h t > < I s E x p a n d e d > t r u e < / I s E x p a n d e d > < I s F o c u s e d > t r u e < / I s F o c u s e d > < L a y e d O u t > t r u e < / L a y e d O u t > < L e f t > 4 0 6 . 9 0 3 8 1 0 5 6 7 6 6 5 8 < / L e f t > < T a b I n d e x > 1 < / T a b I n d e x > < T o p > 1 0 < / T o p > < W i d t h > 2 2 7 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 C r i m e _ O f f e n d e r s \ C o l u m n s \ O c c u r r e n c e 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 C r i m e _ O f f e n d e r s \ C o l u m n s \ N i c h e 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 C r i m e _ O f f e n d e r s \ C o l u m n s \ F o r e n a m e 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 C r i m e _ O f f e n d e r s \ C o l u m n s \ S u r n a m e 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 C r i m e _ O f f e n d e r s \ C o l u m n s \ D o B 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 C r i m e _ O f f e n d e r s \ C o l u m n s \ A g e 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 C r i m e _ O f f e n d e r s \ C o l u m n s \ N a t i o n a l i t y 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 C r i m e _ O f f e n d e r s \ C o l u m n s \ S D   E t h n i c i t y 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 C r i m e _ O f f e n d e r s \ C o l u m n s \ O D   E t h n i c i t y 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 C r i m e _ O f f e n d e r s \ C o l u m n s \ G e n d e r 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 T a b l e s \ P r e s e n t   C r i m e _ O f f e n d e r s \ C o l u m n s \ R e l i g i o n 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< / K e y > < / a : K e y > < a : V a l u e   i : t y p e = " D i a g r a m D i s p l a y L i n k V i e w S t a t e " > < A u t o m a t i o n P r o p e r t y H e l p e r T e x t > E n d   p o i n t   1 :   ( 2 1 6 , 2 4 7 . 5 ) .   E n d   p o i n t   2 :   ( 3 9 0 . 9 0 3 8 1 0 5 6 7 6 6 6 , 2 4 9 ) 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 2 4 7 . 5 < / b : _ y > < / b : P o i n t > < b : P o i n t > < b : _ x > 3 0 1 . 4 5 1 9 0 5 5 < / b : _ x > < b : _ y > 2 4 7 . 5 < / b : _ y > < / b : P o i n t > < b : P o i n t > < b : _ x > 3 0 5 . 4 5 1 9 0 5 5 < / b : _ x > < b : _ y > 2 4 9 < / b : _ y > < / b : P o i n t > < b : P o i n t > < b : _ x > 3 9 0 . 9 0 3 8 1 0 5 6 7 6 6 5 6 9 < / b : _ x > < b : _ y > 2 4 9 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 2 3 9 . 5 < / b : _ y > < / L a b e l L o c a t i o n > < L o c a t i o n   x m l n s : b = " h t t p : / / s c h e m a s . d a t a c o n t r a c t . o r g / 2 0 0 4 / 0 7 / S y s t e m . W i n d o w s " > < b : _ x > 2 0 0 < / b : _ x > < b : _ y > 2 4 7 . 5 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 3 9 0 . 9 0 3 8 1 0 5 6 7 6 6 5 6 9 < / b : _ x > < b : _ y > 2 4 1 < / b : _ y > < / L a b e l L o c a t i o n > < L o c a t i o n   x m l n s : b = " h t t p : / / s c h e m a s . d a t a c o n t r a c t . o r g / 2 0 0 4 / 0 7 / S y s t e m . W i n d o w s " > < b : _ x > 4 0 6 . 9 0 3 8 1 0 5 6 7 6 6 5 7 4 < / b : _ x > < b : _ y > 2 4 9 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 R e l a t i o n s h i p s \ & l t ; T a b l e s \ P e r f o r m a n c e   D a i l y _ P e r f o r m a n c e \ C o l u m n s \ O c c u r r e n c e N u m b e r & g t ; - & l t ; T a b l e s \ P r e s e n t   C r i m e _ O f f e n d e r s \ C o l u m n s \ O c c u r r e n c e   N u m b e r & g t ; \ C r o s s F i l t e r 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 2 4 7 . 5 < / b : _ y > < / b : P o i n t > < b : P o i n t > < b : _ x > 3 0 1 . 4 5 1 9 0 5 5 < / b : _ x > < b : _ y > 2 4 7 . 5 < / b : _ y > < / b : P o i n t > < b : P o i n t > < b : _ x > 3 0 5 . 4 5 1 9 0 5 5 < / b : _ x > < b : _ y > 2 4 9 < / b : _ y > < / b : P o i n t > < b : P o i n t > < b : _ x > 3 9 0 . 9 0 3 8 1 0 5 6 7 6 6 5 6 9 < / b : _ x > < b : _ y > 2 4 9 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P e r f o r m a n c e   D a i l y _ P e r f o r m a n c e _ a 3 9 1 8 2 8 2 - 3 8 7 e - 4 e 0 4 - b 6 0 d - 3 0 f e 5 6 e 6 d b a d , P r e s e n t   C r i m e _ O f f e n d e r s _ 2 5 6 7 8 f 9 2 - e 8 0 f - 4 4 3 3 - a 6 0 8 - 9 e 6 e 5 8 a b f 2 8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 P e r f o r m a n c e   D a i l y _ P e r f o r m a n c e 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 P e r f o r m a n c e   D a i l y _ P e r f o r m a n c e 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 C o l u m n s \ O c c u r r e n c e N u m b e r 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 C o l u m n s \ O c c u r r e n c e G r o u p 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 C o l u m n s \ B C U 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 C o l u m n s \ M a p p e d _ B C U 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 C o l u m n s \ M a p p e d _ S e c t o r 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 C o l u m n s \ B e a t 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 C o l u m n s \ M a p p e d _ B e a t 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 C o l u m n s \ O c c u r r e n c e P o s t c o d e 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 C o l u m n s \ H O S t a t s C o d e 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 C o l u m n s \ O N S   G r o u p 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  L i n e 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 C o l u m n s \ O f f e n c e   G r o u p 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 C o l u m n s \ G r a d e O f R e s p o n s e 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 C o l u m n s \ R e p o r t e d D a t e 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 C o l u m n s \ R e p o r t e d   F Y 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 C o l u m n s \ R e p o r t e d   Y e a r  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 C o l u m n s \ C r i m e d D a t e 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 C o l u m n s \ C r i m e d   F Y 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 C o l u m n s \ C r i m e d   Y e a r  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 C o l u m n s \ O u t c o m e D a t e 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 C o l u m n s \ O u t c o m e   F Y 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 C o l u m n s \ O u t c o m e   Y e a r  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 C o l u m n s \ C r i m e O u t c o m e T y p e 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 C o l u m n s \ C r i m e O u t c o m e S u b T y p e 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 C o l u m n s \ F i n a l i s e d 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 C o l u m n s \ P r e j u d i c e 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 C o l u m n s \ R a c i a l 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 C o l u m n s \ R e l i g i o n 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 C o l u m n s \ D i s a b i l i t y 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 C o l u m n s \ T r a n s g e n d e r 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 C o l u m n s \ S e x u a l   o r i e n t a t i o n 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 C o l u m n s \ D o m e s t i c   A b u s e 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 C o l u m n s \ D o m e s t i c 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 C o l u m n s \ P P N _ D A 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  o r   P P N 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 C o l u m n s \ D o m e s t i c   a n d   v e r b a l 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 C o l u m n s \ H o n o u r   b a s e d   i n c i d e n t 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 C o l u m n s \ H o n o u r   b a s e d   v i o l e n c e 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 C o l u m n s \ F o r c e d   m a r r i a g e 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 C o l u m n s \ F G M 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 C o l u m n s \ A S B _ F C 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 C o l u m n s \ A S B _ O T 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 C o l u m n s \ A S B   F C   o r   O T 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 C o l u m n s \ A l c o h o l 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 C o l u m n s \ C h i l d   s e x u a l   e x p l o i t a t i o n 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 C o l u m n s \ C h i l d   A b u s e 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 C o l u m n s \ C h i l d   s e x u a l   a b u s e 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 C o l u m n s \ B u i l d i n g 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 C o l u m n s \ S e c o n d a r y   A d d r e s s  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 C o l u m n s \ T e r t i a r y   A d d r e s s   D e s c r i p t i o n 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 P e r f o r m a n c e   D a i l y _ P e r f o r m a n c e _ a 3 9 1 8 2 8 2 - 3 8 7 e - 4 e 0 4 - b 6 0 d - 3 0 f e 5 6 e 6 d b a d 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P e r f o r m a n c e   D a i l y _ P e r f o r m a n c e _ a 3 9 1 8 2 8 2 - 3 8 7 e - 4 e 0 4 - b 6 0 d - 3 0 f e 5 6 e 6 d b a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 O c c u r r e n c e N u m b e r < / s t r i n g > < / k e y > < v a l u e > < i n t > 1 5 7 < / i n t > < / v a l u e > < / i t e m > < i t e m > < k e y > < s t r i n g > O c c u r r e n c e G r o u p < / s t r i n g > < / k e y > < v a l u e > < i n t > 1 4 4 < / i n t > < / v a l u e > < / i t e m > < i t e m > < k e y > < s t r i n g > B C U < / s t r i n g > < / k e y > < v a l u e > < i n t > 6 1 < / i n t > < / v a l u e > < / i t e m > < i t e m > < k e y > < s t r i n g > M a p p e d _ B C U < / s t r i n g > < / k e y > < v a l u e > < i n t > 1 1 9 < / i n t > < / v a l u e > < / i t e m > < i t e m > < k e y > < s t r i n g > S e c t o r < / s t r i n g > < / k e y > < v a l u e > < i n t > 7 5 < / i n t > < / v a l u e > < / i t e m > < i t e m > < k e y > < s t r i n g > M a p p e d _ S e c t o r < / s t r i n g > < / k e y > < v a l u e > < i n t > 1 3 3 < / i n t > < / v a l u e > < / i t e m > < i t e m > < k e y > < s t r i n g > B e a t < / s t r i n g > < / k e y > < v a l u e > < i n t > 6 4 < / i n t > < / v a l u e > < / i t e m > < i t e m > < k e y > < s t r i n g > M a p p e d _ B e a t < / s t r i n g > < / k e y > < v a l u e > < i n t > 1 2 2 < / i n t > < / v a l u e > < / i t e m > < i t e m > < k e y > < s t r i n g > O c c u r r e n c e P o s t c o d e < / s t r i n g > < / k e y > < v a l u e > < i n t > 1 6 3 < / i n t > < / v a l u e > < / i t e m > < i t e m > < k e y > < s t r i n g > H O S t a t s C o d e < / s t r i n g > < / k e y > < v a l u e > < i n t > 1 1 7 < / i n t > < / v a l u e > < / i t e m > < i t e m > < k e y > < s t r i n g > O N S   G r o u p < / s t r i n g > < / k e y > < v a l u e > < i n t > 1 0 4 < / i n t > < / v a l u e > < / i t e m > < i t e m > < k e y > < s t r i n g > A D R   L i n e < / s t r i n g > < / k e y > < v a l u e > < i n t > 9 1 < / i n t > < / v a l u e > < / i t e m > < i t e m > < k e y > < s t r i n g > A D R   T e x t < / s t r i n g > < / k e y > < v a l u e > < i n t > 9 1 < / i n t > < / v a l u e > < / i t e m > < i t e m > < k e y > < s t r i n g > O f f e n c e   G r o u p < / s t r i n g > < / k e y > < v a l u e > < i n t > 1 2 6 < / i n t > < / v a l u e > < / i t e m > < i t e m > < k e y > < s t r i n g > G r a d e O f R e s p o n s e < / s t r i n g > < / k e y > < v a l u e > < i n t > 1 4 8 < / i n t > < / v a l u e > < / i t e m > < i t e m > < k e y > < s t r i n g > R e p o r t e d D a t e < / s t r i n g > < / k e y > < v a l u e > < i n t > 1 2 3 < / i n t > < / v a l u e > < / i t e m > < i t e m > < k e y > < s t r i n g > R e p o r t e d   F Y < / s t r i n g > < / k e y > < v a l u e > < i n t > 1 1 1 < / i n t > < / v a l u e > < / i t e m > < i t e m > < k e y > < s t r i n g > R e p o r t e d   Y e a r   M o n t h < / s t r i n g > < / k e y > < v a l u e > < i n t > 1 6 7 < / i n t > < / v a l u e > < / i t e m > < i t e m > < k e y > < s t r i n g > C r i m e d D a t e < / s t r i n g > < / k e y > < v a l u e > < i n t > 1 1 0 < / i n t > < / v a l u e > < / i t e m > < i t e m > < k e y > < s t r i n g > C r i m e d   F Y < / s t r i n g > < / k e y > < v a l u e > < i n t > 9 8 < / i n t > < / v a l u e > < / i t e m > < i t e m > < k e y > < s t r i n g > C r i m e d   Y e a r   M o n t h < / s t r i n g > < / k e y > < v a l u e > < i n t > 1 5 4 < / i n t > < / v a l u e > < / i t e m > < i t e m > < k e y > < s t r i n g > O u t c o m e D a t e < / s t r i n g > < / k e y > < v a l u e > < i n t > 1 2 2 < / i n t > < / v a l u e > < / i t e m > < i t e m > < k e y > < s t r i n g > O u t c o m e   F Y < / s t r i n g > < / k e y > < v a l u e > < i n t > 1 1 0 < / i n t > < / v a l u e > < / i t e m > < i t e m > < k e y > < s t r i n g > O u t c o m e   Y e a r   M o n t h < / s t r i n g > < / k e y > < v a l u e > < i n t > 1 6 6 < / i n t > < / v a l u e > < / i t e m > < i t e m > < k e y > < s t r i n g > C r i m e O u t c o m e T y p e < / s t r i n g > < / k e y > < v a l u e > < i n t > 1 5 9 < / i n t > < / v a l u e > < / i t e m > < i t e m > < k e y > < s t r i n g > C r i m e O u t c o m e S u b T y p e < / s t r i n g > < / k e y > < v a l u e > < i n t > 1 8 2 < / i n t > < / v a l u e > < / i t e m > < i t e m > < k e y > < s t r i n g > F i n a l i s e d < / s t r i n g > < / k e y > < v a l u e > < i n t > 9 2 < / i n t > < / v a l u e > < / i t e m > < i t e m > < k e y > < s t r i n g > P r e j u d i c e < / s t r i n g > < / k e y > < v a l u e > < i n t > 9 5 < / i n t > < / v a l u e > < / i t e m > < i t e m > < k e y > < s t r i n g > R a c i a l < / s t r i n g > < / k e y > < v a l u e > < i n t > 7 2 < / i n t > < / v a l u e > < / i t e m > < i t e m > < k e y > < s t r i n g > R e l i g i o n < / s t r i n g > < / k e y > < v a l u e > < i n t > 8 7 < / i n t > < / v a l u e > < / i t e m > < i t e m > < k e y > < s t r i n g > D i s a b i l i t y < / s t r i n g > < / k e y > < v a l u e > < i n t > 9 4 < / i n t > < / v a l u e > < / i t e m > < i t e m > < k e y > < s t r i n g > T r a n s g e n d e r < / s t r i n g > < / k e y > < v a l u e > < i n t > 1 1 2 < / i n t > < / v a l u e > < / i t e m > < i t e m > < k e y > < s t r i n g > S e x u a l   o r i e n t a t i o n < / s t r i n g > < / k e y > < v a l u e > < i n t > 1 4 9 < / i n t > < / v a l u e > < / i t e m > < i t e m > < k e y > < s t r i n g > D o m e s t i c   A b u s e < / s t r i n g > < / k e y > < v a l u e > < i n t > 1 3 5 < / i n t > < / v a l u e > < / i t e m > < i t e m > < k e y > < s t r i n g > D o m e s t i c < / s t r i n g > < / k e y > < v a l u e > < i n t > 9 3 < / i n t > < / v a l u e > < / i t e m > < i t e m > < k e y > < s t r i n g > P P N _ D A < / s t r i n g > < / k e y > < v a l u e > < i n t > 8 7 < / i n t > < / v a l u e > < / i t e m > < i t e m > < k e y > < s t r i n g > D A   o r   P P N < / s t r i n g > < / k e y > < v a l u e > < i n t > 9 9 < / i n t > < / v a l u e > < / i t e m > < i t e m > < k e y > < s t r i n g > D o m e s t i c   a n d   v e r b a l < / s t r i n g > < / k e y > < v a l u e > < i n t > 1 6 1 < / i n t > < / v a l u e > < / i t e m > < i t e m > < k e y > < s t r i n g > H o n o u r   b a s e d   i n c i d e n t < / s t r i n g > < / k e y > < v a l u e > < i n t > 1 7 6 < / i n t > < / v a l u e > < / i t e m > < i t e m > < k e y > < s t r i n g > H o n o u r   b a s e d   v i o l e n c e < / s t r i n g > < / k e y > < v a l u e > < i n t > 1 7 8 < / i n t > < / v a l u e > < / i t e m > < i t e m > < k e y > < s t r i n g > F o r c e d   m a r r i a g e < / s t r i n g > < / k e y > < v a l u e > < i n t > 1 3 6 < / i n t > < / v a l u e > < / i t e m > < i t e m > < k e y > < s t r i n g > F G M < / s t r i n g > < / k e y > < v a l u e > < i n t > 6 4 < / i n t > < / v a l u e > < / i t e m > < i t e m > < k e y > < s t r i n g > A S B _ F C < / s t r i n g > < / k e y > < v a l u e > < i n t > 8 2 < / i n t > < / v a l u e > < / i t e m > < i t e m > < k e y > < s t r i n g > A S B _ O T < / s t r i n g > < / k e y > < v a l u e > < i n t > 8 4 < / i n t > < / v a l u e > < / i t e m > < i t e m > < k e y > < s t r i n g > A S B   F C   o r   O T < / s t r i n g > < / k e y > < v a l u e > < i n t > 1 1 4 < / i n t > < / v a l u e > < / i t e m > < i t e m > < k e y > < s t r i n g > A l c o h o l < / s t r i n g > < / k e y > < v a l u e > < i n t > 8 3 < / i n t > < / v a l u e > < / i t e m > < i t e m > < k e y > < s t r i n g > C h i l d   s e x u a l   e x p l o i t a t i o n < / s t r i n g > < / k e y > < v a l u e > < i n t > 1 8 9 < / i n t > < / v a l u e > < / i t e m > < i t e m > < k e y > < s t r i n g > C h i l d   A b u s e < / s t r i n g > < / k e y > < v a l u e > < i n t > 1 1 0 < / i n t > < / v a l u e > < / i t e m > < i t e m > < k e y > < s t r i n g > C h i l d   s e x u a l   a b u s e < / s t r i n g > < / k e y > < v a l u e > < i n t > 1 5 1 < / i n t > < / v a l u e > < / i t e m > < i t e m > < k e y > < s t r i n g > B u i l d i n g   n a m e < / s t r i n g > < / k e y > < v a l u e > < i n t > 1 2 5 < / i n t > < / v a l u e > < / i t e m > < i t e m > < k e y > < s t r i n g > S e c o n d a r y   A d d r e s s   D e s c r i p t i o n < / s t r i n g > < / k e y > < v a l u e > < i n t > 2 2 6 < / i n t > < / v a l u e > < / i t e m > < i t e m > < k e y > < s t r i n g > T e r t i a r y   A d d r e s s   D e s c r i p t i o n < / s t r i n g > < / k e y > < v a l u e > < i n t > 2 0 8 < / i n t > < / v a l u e > < / i t e m > < / C o l u m n W i d t h s > < C o l u m n D i s p l a y I n d e x > < i t e m > < k e y > < s t r i n g > O c c u r r e n c e N u m b e r < / s t r i n g > < / k e y > < v a l u e > < i n t > 0 < / i n t > < / v a l u e > < / i t e m > < i t e m > < k e y > < s t r i n g > O c c u r r e n c e G r o u p < / s t r i n g > < / k e y > < v a l u e > < i n t > 1 < / i n t > < / v a l u e > < / i t e m > < i t e m > < k e y > < s t r i n g > B C U < / s t r i n g > < / k e y > < v a l u e > < i n t > 2 < / i n t > < / v a l u e > < / i t e m > < i t e m > < k e y > < s t r i n g > M a p p e d _ B C U < / s t r i n g > < / k e y > < v a l u e > < i n t > 3 < / i n t > < / v a l u e > < / i t e m > < i t e m > < k e y > < s t r i n g > S e c t o r < / s t r i n g > < / k e y > < v a l u e > < i n t > 4 < / i n t > < / v a l u e > < / i t e m > < i t e m > < k e y > < s t r i n g > M a p p e d _ S e c t o r < / s t r i n g > < / k e y > < v a l u e > < i n t > 5 < / i n t > < / v a l u e > < / i t e m > < i t e m > < k e y > < s t r i n g > B e a t < / s t r i n g > < / k e y > < v a l u e > < i n t > 6 < / i n t > < / v a l u e > < / i t e m > < i t e m > < k e y > < s t r i n g > M a p p e d _ B e a t < / s t r i n g > < / k e y > < v a l u e > < i n t > 7 < / i n t > < / v a l u e > < / i t e m > < i t e m > < k e y > < s t r i n g > O c c u r r e n c e P o s t c o d e < / s t r i n g > < / k e y > < v a l u e > < i n t > 8 < / i n t > < / v a l u e > < / i t e m > < i t e m > < k e y > < s t r i n g > H O S t a t s C o d e < / s t r i n g > < / k e y > < v a l u e > < i n t > 9 < / i n t > < / v a l u e > < / i t e m > < i t e m > < k e y > < s t r i n g > O N S   G r o u p < / s t r i n g > < / k e y > < v a l u e > < i n t > 1 0 < / i n t > < / v a l u e > < / i t e m > < i t e m > < k e y > < s t r i n g > A D R   L i n e < / s t r i n g > < / k e y > < v a l u e > < i n t > 1 1 < / i n t > < / v a l u e > < / i t e m > < i t e m > < k e y > < s t r i n g > A D R   T e x t < / s t r i n g > < / k e y > < v a l u e > < i n t > 1 2 < / i n t > < / v a l u e > < / i t e m > < i t e m > < k e y > < s t r i n g > O f f e n c e   G r o u p < / s t r i n g > < / k e y > < v a l u e > < i n t > 1 3 < / i n t > < / v a l u e > < / i t e m > < i t e m > < k e y > < s t r i n g > G r a d e O f R e s p o n s e < / s t r i n g > < / k e y > < v a l u e > < i n t > 1 4 < / i n t > < / v a l u e > < / i t e m > < i t e m > < k e y > < s t r i n g > R e p o r t e d D a t e < / s t r i n g > < / k e y > < v a l u e > < i n t > 1 5 < / i n t > < / v a l u e > < / i t e m > < i t e m > < k e y > < s t r i n g > R e p o r t e d   F Y < / s t r i n g > < / k e y > < v a l u e > < i n t > 1 6 < / i n t > < / v a l u e > < / i t e m > < i t e m > < k e y > < s t r i n g > R e p o r t e d   Y e a r   M o n t h < / s t r i n g > < / k e y > < v a l u e > < i n t > 1 7 < / i n t > < / v a l u e > < / i t e m > < i t e m > < k e y > < s t r i n g > C r i m e d D a t e < / s t r i n g > < / k e y > < v a l u e > < i n t > 1 8 < / i n t > < / v a l u e > < / i t e m > < i t e m > < k e y > < s t r i n g > C r i m e d   F Y < / s t r i n g > < / k e y > < v a l u e > < i n t > 1 9 < / i n t > < / v a l u e > < / i t e m > < i t e m > < k e y > < s t r i n g > C r i m e d   Y e a r   M o n t h < / s t r i n g > < / k e y > < v a l u e > < i n t > 2 0 < / i n t > < / v a l u e > < / i t e m > < i t e m > < k e y > < s t r i n g > O u t c o m e D a t e < / s t r i n g > < / k e y > < v a l u e > < i n t > 2 1 < / i n t > < / v a l u e > < / i t e m > < i t e m > < k e y > < s t r i n g > O u t c o m e   F Y < / s t r i n g > < / k e y > < v a l u e > < i n t > 2 2 < / i n t > < / v a l u e > < / i t e m > < i t e m > < k e y > < s t r i n g > O u t c o m e   Y e a r   M o n t h < / s t r i n g > < / k e y > < v a l u e > < i n t > 2 3 < / i n t > < / v a l u e > < / i t e m > < i t e m > < k e y > < s t r i n g > C r i m e O u t c o m e T y p e < / s t r i n g > < / k e y > < v a l u e > < i n t > 2 4 < / i n t > < / v a l u e > < / i t e m > < i t e m > < k e y > < s t r i n g > C r i m e O u t c o m e S u b T y p e < / s t r i n g > < / k e y > < v a l u e > < i n t > 2 5 < / i n t > < / v a l u e > < / i t e m > < i t e m > < k e y > < s t r i n g > F i n a l i s e d < / s t r i n g > < / k e y > < v a l u e > < i n t > 2 6 < / i n t > < / v a l u e > < / i t e m > < i t e m > < k e y > < s t r i n g > P r e j u d i c e < / s t r i n g > < / k e y > < v a l u e > < i n t > 2 7 < / i n t > < / v a l u e > < / i t e m > < i t e m > < k e y > < s t r i n g > R a c i a l < / s t r i n g > < / k e y > < v a l u e > < i n t > 2 8 < / i n t > < / v a l u e > < / i t e m > < i t e m > < k e y > < s t r i n g > R e l i g i o n < / s t r i n g > < / k e y > < v a l u e > < i n t > 2 9 < / i n t > < / v a l u e > < / i t e m > < i t e m > < k e y > < s t r i n g > D i s a b i l i t y < / s t r i n g > < / k e y > < v a l u e > < i n t > 3 0 < / i n t > < / v a l u e > < / i t e m > < i t e m > < k e y > < s t r i n g > T r a n s g e n d e r < / s t r i n g > < / k e y > < v a l u e > < i n t > 3 1 < / i n t > < / v a l u e > < / i t e m > < i t e m > < k e y > < s t r i n g > S e x u a l   o r i e n t a t i o n < / s t r i n g > < / k e y > < v a l u e > < i n t > 3 2 < / i n t > < / v a l u e > < / i t e m > < i t e m > < k e y > < s t r i n g > D o m e s t i c   A b u s e < / s t r i n g > < / k e y > < v a l u e > < i n t > 3 3 < / i n t > < / v a l u e > < / i t e m > < i t e m > < k e y > < s t r i n g > D o m e s t i c < / s t r i n g > < / k e y > < v a l u e > < i n t > 3 4 < / i n t > < / v a l u e > < / i t e m > < i t e m > < k e y > < s t r i n g > P P N _ D A < / s t r i n g > < / k e y > < v a l u e > < i n t > 3 5 < / i n t > < / v a l u e > < / i t e m > < i t e m > < k e y > < s t r i n g > D A   o r   P P N < / s t r i n g > < / k e y > < v a l u e > < i n t > 3 6 < / i n t > < / v a l u e > < / i t e m > < i t e m > < k e y > < s t r i n g > D o m e s t i c   a n d   v e r b a l < / s t r i n g > < / k e y > < v a l u e > < i n t > 3 7 < / i n t > < / v a l u e > < / i t e m > < i t e m > < k e y > < s t r i n g > H o n o u r   b a s e d   i n c i d e n t < / s t r i n g > < / k e y > < v a l u e > < i n t > 3 8 < / i n t > < / v a l u e > < / i t e m > < i t e m > < k e y > < s t r i n g > H o n o u r   b a s e d   v i o l e n c e < / s t r i n g > < / k e y > < v a l u e > < i n t > 3 9 < / i n t > < / v a l u e > < / i t e m > < i t e m > < k e y > < s t r i n g > F o r c e d   m a r r i a g e < / s t r i n g > < / k e y > < v a l u e > < i n t > 4 0 < / i n t > < / v a l u e > < / i t e m > < i t e m > < k e y > < s t r i n g > F G M < / s t r i n g > < / k e y > < v a l u e > < i n t > 4 1 < / i n t > < / v a l u e > < / i t e m > < i t e m > < k e y > < s t r i n g > A S B _ F C < / s t r i n g > < / k e y > < v a l u e > < i n t > 4 2 < / i n t > < / v a l u e > < / i t e m > < i t e m > < k e y > < s t r i n g > A S B _ O T < / s t r i n g > < / k e y > < v a l u e > < i n t > 4 3 < / i n t > < / v a l u e > < / i t e m > < i t e m > < k e y > < s t r i n g > A S B   F C   o r   O T < / s t r i n g > < / k e y > < v a l u e > < i n t > 4 4 < / i n t > < / v a l u e > < / i t e m > < i t e m > < k e y > < s t r i n g > A l c o h o l < / s t r i n g > < / k e y > < v a l u e > < i n t > 4 5 < / i n t > < / v a l u e > < / i t e m > < i t e m > < k e y > < s t r i n g > C h i l d   s e x u a l   e x p l o i t a t i o n < / s t r i n g > < / k e y > < v a l u e > < i n t > 4 6 < / i n t > < / v a l u e > < / i t e m > < i t e m > < k e y > < s t r i n g > C h i l d   A b u s e < / s t r i n g > < / k e y > < v a l u e > < i n t > 4 7 < / i n t > < / v a l u e > < / i t e m > < i t e m > < k e y > < s t r i n g > C h i l d   s e x u a l   a b u s e < / s t r i n g > < / k e y > < v a l u e > < i n t > 4 8 < / i n t > < / v a l u e > < / i t e m > < i t e m > < k e y > < s t r i n g > B u i l d i n g   n a m e < / s t r i n g > < / k e y > < v a l u e > < i n t > 4 9 < / i n t > < / v a l u e > < / i t e m > < i t e m > < k e y > < s t r i n g > S e c o n d a r y   A d d r e s s   D e s c r i p t i o n < / s t r i n g > < / k e y > < v a l u e > < i n t > 5 0 < / i n t > < / v a l u e > < / i t e m > < i t e m > < k e y > < s t r i n g > T e r t i a r y   A d d r e s s   D e s c r i p t i o n < / s t r i n g > < / k e y > < v a l u e > < i n t > 5 1 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P e r f o r m a n c e   D a i l y _ P e r f o r m a n c e _ a 3 9 1 8 2 8 2 - 3 8 7 e - 4 e 0 4 - b 6 0 d - 3 0 f e 5 6 e 6 d b a d ] ] > < / C u s t o m C o n t e n t > < / G e m i n i > 
</file>

<file path=customXml/itemProps1.xml><?xml version="1.0" encoding="utf-8"?>
<ds:datastoreItem xmlns:ds="http://schemas.openxmlformats.org/officeDocument/2006/customXml" ds:itemID="{5EB6B285-91D8-430E-9C4D-F0658815909D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4CA79981-D951-46C2-B6A9-7F77B54215AD}">
  <ds:schemaRefs/>
</ds:datastoreItem>
</file>

<file path=customXml/itemProps11.xml><?xml version="1.0" encoding="utf-8"?>
<ds:datastoreItem xmlns:ds="http://schemas.openxmlformats.org/officeDocument/2006/customXml" ds:itemID="{EC53543D-6239-44FA-8821-8141C87325B7}">
  <ds:schemaRefs/>
</ds:datastoreItem>
</file>

<file path=customXml/itemProps12.xml><?xml version="1.0" encoding="utf-8"?>
<ds:datastoreItem xmlns:ds="http://schemas.openxmlformats.org/officeDocument/2006/customXml" ds:itemID="{B3C79EBF-6263-449F-8D5B-77FB25621F38}">
  <ds:schemaRefs/>
</ds:datastoreItem>
</file>

<file path=customXml/itemProps13.xml><?xml version="1.0" encoding="utf-8"?>
<ds:datastoreItem xmlns:ds="http://schemas.openxmlformats.org/officeDocument/2006/customXml" ds:itemID="{CA2E5464-F488-41F0-B6A8-A05D05238809}">
  <ds:schemaRefs/>
</ds:datastoreItem>
</file>

<file path=customXml/itemProps2.xml><?xml version="1.0" encoding="utf-8"?>
<ds:datastoreItem xmlns:ds="http://schemas.openxmlformats.org/officeDocument/2006/customXml" ds:itemID="{542EDDAE-60A1-4C2E-B2EF-6597C20BD8BC}">
  <ds:schemaRefs/>
</ds:datastoreItem>
</file>

<file path=customXml/itemProps3.xml><?xml version="1.0" encoding="utf-8"?>
<ds:datastoreItem xmlns:ds="http://schemas.openxmlformats.org/officeDocument/2006/customXml" ds:itemID="{2543A428-8E9F-4721-B674-5ECA83558600}">
  <ds:schemaRefs/>
</ds:datastoreItem>
</file>

<file path=customXml/itemProps4.xml><?xml version="1.0" encoding="utf-8"?>
<ds:datastoreItem xmlns:ds="http://schemas.openxmlformats.org/officeDocument/2006/customXml" ds:itemID="{B87512FA-DB61-4B9C-8DED-60960A5B18C9}">
  <ds:schemaRefs/>
</ds:datastoreItem>
</file>

<file path=customXml/itemProps5.xml><?xml version="1.0" encoding="utf-8"?>
<ds:datastoreItem xmlns:ds="http://schemas.openxmlformats.org/officeDocument/2006/customXml" ds:itemID="{B8D6E400-69D3-4FBB-96D7-F324B3718F38}">
  <ds:schemaRefs/>
</ds:datastoreItem>
</file>

<file path=customXml/itemProps6.xml><?xml version="1.0" encoding="utf-8"?>
<ds:datastoreItem xmlns:ds="http://schemas.openxmlformats.org/officeDocument/2006/customXml" ds:itemID="{2C088BD1-5B5A-461E-BE28-2B43403D0B79}">
  <ds:schemaRefs/>
</ds:datastoreItem>
</file>

<file path=customXml/itemProps7.xml><?xml version="1.0" encoding="utf-8"?>
<ds:datastoreItem xmlns:ds="http://schemas.openxmlformats.org/officeDocument/2006/customXml" ds:itemID="{72940B5C-347A-44E2-8A1A-F75B82C1DB53}">
  <ds:schemaRefs/>
</ds:datastoreItem>
</file>

<file path=customXml/itemProps8.xml><?xml version="1.0" encoding="utf-8"?>
<ds:datastoreItem xmlns:ds="http://schemas.openxmlformats.org/officeDocument/2006/customXml" ds:itemID="{272E403B-E925-435F-A8C7-7A9509D3B677}">
  <ds:schemaRefs/>
</ds:datastoreItem>
</file>

<file path=customXml/itemProps9.xml><?xml version="1.0" encoding="utf-8"?>
<ds:datastoreItem xmlns:ds="http://schemas.openxmlformats.org/officeDocument/2006/customXml" ds:itemID="{2A1FEF48-8269-4F2D-A4DF-FA7A52FF461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BCU and Month</vt:lpstr>
      <vt:lpstr>Legal Power</vt:lpstr>
      <vt:lpstr>Purpose</vt:lpstr>
      <vt:lpstr>Outcome</vt:lpstr>
      <vt:lpstr>Age Group</vt:lpstr>
      <vt:lpstr>Self Defined Ethnicity</vt:lpstr>
      <vt:lpstr>Self Defined Ethnicity Detail</vt:lpstr>
    </vt:vector>
  </TitlesOfParts>
  <Company>South Wales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Heard,James swp57414</dc:creator>
  <cp:lastModifiedBy>Williams,Hannah swp58116</cp:lastModifiedBy>
  <dcterms:created xsi:type="dcterms:W3CDTF">2019-05-13T13:56:37Z</dcterms:created>
  <dcterms:modified xsi:type="dcterms:W3CDTF">2022-07-18T11:07:51Z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bbd723cf-2aa2-48cc-a574-c3a009a39bac</vt:lpwstr>
  </property>
  <property fmtid="{D5CDD505-2E9C-101B-9397-08002B2CF9AE}" pid="3" name="Classification">
    <vt:lpwstr>OFFICIAL</vt:lpwstr>
  </property>
  <property fmtid="{D5CDD505-2E9C-101B-9397-08002B2CF9AE}" pid="4" name="Visibility">
    <vt:lpwstr>NOT VISIBLE</vt:lpwstr>
  </property>
  <property fmtid="{D5CDD505-2E9C-101B-9397-08002B2CF9AE}" pid="5" name="MSIP_Label_66cf8fe5-b7b7-4df7-b38d-1c61ac2f6639_Enabled">
    <vt:lpwstr>true</vt:lpwstr>
  </property>
  <property fmtid="{D5CDD505-2E9C-101B-9397-08002B2CF9AE}" pid="6" name="MSIP_Label_66cf8fe5-b7b7-4df7-b38d-1c61ac2f6639_SetDate">
    <vt:lpwstr>2021-07-01T12:59:51Z</vt:lpwstr>
  </property>
  <property fmtid="{D5CDD505-2E9C-101B-9397-08002B2CF9AE}" pid="7" name="MSIP_Label_66cf8fe5-b7b7-4df7-b38d-1c61ac2f6639_Method">
    <vt:lpwstr>Standard</vt:lpwstr>
  </property>
  <property fmtid="{D5CDD505-2E9C-101B-9397-08002B2CF9AE}" pid="8" name="MSIP_Label_66cf8fe5-b7b7-4df7-b38d-1c61ac2f6639_Name">
    <vt:lpwstr>66cf8fe5-b7b7-4df7-b38d-1c61ac2f6639</vt:lpwstr>
  </property>
  <property fmtid="{D5CDD505-2E9C-101B-9397-08002B2CF9AE}" pid="9" name="MSIP_Label_66cf8fe5-b7b7-4df7-b38d-1c61ac2f6639_SiteId">
    <vt:lpwstr>270c2f4d-fd0c-4f08-92a9-e5bdd8a87e09</vt:lpwstr>
  </property>
  <property fmtid="{D5CDD505-2E9C-101B-9397-08002B2CF9AE}" pid="10" name="MSIP_Label_66cf8fe5-b7b7-4df7-b38d-1c61ac2f6639_ActionId">
    <vt:lpwstr>643f53a2-fa56-4ffb-8649-4064ea9da184</vt:lpwstr>
  </property>
  <property fmtid="{D5CDD505-2E9C-101B-9397-08002B2CF9AE}" pid="11" name="MSIP_Label_66cf8fe5-b7b7-4df7-b38d-1c61ac2f6639_ContentBits">
    <vt:lpwstr>0</vt:lpwstr>
  </property>
</Properties>
</file>